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ENVIADO 022 TRANSITO MUNICIPAL\MIR TRANSITO 2021 VERSIÓN FINAL\"/>
    </mc:Choice>
  </mc:AlternateContent>
  <xr:revisionPtr revIDLastSave="0" documentId="13_ncr:1_{72C0E0AC-98F5-4AA5-A99F-6CF584C82C63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5" r:id="rId3"/>
    <sheet name="COMPONENTE1" sheetId="46" r:id="rId4"/>
    <sheet name="ACT 1.1" sheetId="48" r:id="rId5"/>
    <sheet name="ACT 1.2" sheetId="49" r:id="rId6"/>
    <sheet name="ACT 1.3" sheetId="51" r:id="rId7"/>
    <sheet name="ACT 1.4" sheetId="52" r:id="rId8"/>
    <sheet name="ACT 1.5" sheetId="53" r:id="rId9"/>
  </sheets>
  <definedNames>
    <definedName name="_xlnm.Print_Area" localSheetId="4">'ACT 1.1'!$A$1:$Q$28</definedName>
    <definedName name="_xlnm.Print_Area" localSheetId="5">'ACT 1.2'!$A$1:$Q$28</definedName>
    <definedName name="_xlnm.Print_Area" localSheetId="6">'ACT 1.3'!$A$1:$Q$28</definedName>
    <definedName name="_xlnm.Print_Area" localSheetId="7">'ACT 1.4'!$A$1:$Q$28</definedName>
    <definedName name="_xlnm.Print_Area" localSheetId="8">'ACT 1.5'!$A$1:$Q$28</definedName>
    <definedName name="_xlnm.Print_Area" localSheetId="3">COMPONENTE1!$A$1:$Q$28</definedName>
    <definedName name="_xlnm.Print_Area" localSheetId="1">FIN!$A$1:$Q$28</definedName>
    <definedName name="_xlnm.Print_Area" localSheetId="2">PROPOSITO!$A$1:$Q$28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3">COMPONENTE1!$1:$1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44" l="1"/>
  <c r="N24" i="44"/>
  <c r="N23" i="44"/>
  <c r="N25" i="44" l="1"/>
  <c r="N24" i="45"/>
  <c r="N23" i="45"/>
  <c r="L25" i="45" l="1"/>
  <c r="K25" i="45"/>
  <c r="J25" i="45"/>
  <c r="D12" i="53" l="1"/>
  <c r="D17" i="52"/>
  <c r="D17" i="51"/>
  <c r="D17" i="48"/>
  <c r="P16" i="52"/>
  <c r="D17" i="53"/>
  <c r="P16" i="53"/>
  <c r="D12" i="52"/>
  <c r="P16" i="51"/>
  <c r="D12" i="51"/>
  <c r="M25" i="46"/>
  <c r="L25" i="46"/>
  <c r="K25" i="46"/>
  <c r="J25" i="46"/>
  <c r="O25" i="45" l="1"/>
  <c r="M25" i="45"/>
  <c r="O25" i="53" l="1"/>
  <c r="M25" i="53"/>
  <c r="L25" i="53"/>
  <c r="K25" i="53"/>
  <c r="J25" i="53"/>
  <c r="N24" i="53"/>
  <c r="N23" i="53"/>
  <c r="F8" i="53"/>
  <c r="P7" i="53"/>
  <c r="O7" i="53"/>
  <c r="K7" i="53"/>
  <c r="J7" i="53"/>
  <c r="B7" i="53"/>
  <c r="A7" i="53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F8" i="51"/>
  <c r="P7" i="51"/>
  <c r="O7" i="51"/>
  <c r="K7" i="51"/>
  <c r="J7" i="51"/>
  <c r="B7" i="51"/>
  <c r="A7" i="51"/>
  <c r="D17" i="49"/>
  <c r="P16" i="49"/>
  <c r="D12" i="49"/>
  <c r="P16" i="48"/>
  <c r="D12" i="48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M25" i="48"/>
  <c r="L25" i="48"/>
  <c r="K25" i="48"/>
  <c r="J25" i="48"/>
  <c r="N24" i="48"/>
  <c r="N23" i="48"/>
  <c r="F8" i="48"/>
  <c r="P7" i="48"/>
  <c r="O7" i="48"/>
  <c r="K7" i="48"/>
  <c r="J7" i="48"/>
  <c r="B7" i="48"/>
  <c r="A7" i="48"/>
  <c r="D17" i="46"/>
  <c r="P16" i="46"/>
  <c r="D12" i="46"/>
  <c r="N24" i="46"/>
  <c r="N23" i="46"/>
  <c r="F8" i="46"/>
  <c r="P7" i="46"/>
  <c r="O7" i="46"/>
  <c r="K7" i="46"/>
  <c r="J7" i="46"/>
  <c r="B7" i="46"/>
  <c r="A7" i="46"/>
  <c r="D17" i="45"/>
  <c r="P16" i="45"/>
  <c r="D12" i="45"/>
  <c r="N25" i="45"/>
  <c r="F8" i="45"/>
  <c r="P7" i="45"/>
  <c r="O7" i="45"/>
  <c r="K7" i="45"/>
  <c r="J7" i="45"/>
  <c r="B7" i="45"/>
  <c r="A7" i="45"/>
  <c r="D17" i="44"/>
  <c r="P16" i="44"/>
  <c r="D12" i="44"/>
  <c r="O7" i="44"/>
  <c r="N25" i="46" l="1"/>
  <c r="N25" i="51"/>
  <c r="N25" i="48"/>
  <c r="N25" i="52"/>
  <c r="N25" i="49"/>
  <c r="N25" i="53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<sst xmlns="http://schemas.openxmlformats.org/spreadsheetml/2006/main" count="467" uniqueCount="142">
  <si>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</si>
  <si>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</si>
  <si>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</si>
  <si>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</si>
  <si>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</si>
  <si>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</si>
  <si>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</si>
  <si>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</si>
  <si>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</si>
  <si>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</si>
  <si>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</si>
  <si>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</si>
  <si>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</si>
  <si>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</si>
  <si>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</si>
  <si>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</si>
  <si>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</si>
  <si>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</si>
  <si>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</si>
  <si>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</si>
  <si>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</si>
  <si>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</si>
  <si>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</si>
  <si>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</si>
  <si>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</si>
  <si>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</si>
  <si>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</si>
  <si>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</si>
  <si>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</si>
  <si>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</si>
  <si>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</si>
  <si>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</si>
  <si>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</si>
  <si>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</si>
  <si>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</si>
  <si>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</si>
  <si>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</si>
  <si>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</si>
  <si>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</si>
  <si>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</si>
  <si>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</si>
  <si>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</si>
  <si>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</si>
  <si>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</si>
  <si>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</si>
  <si>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</si>
  <si>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</si>
  <si>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</si>
  <si>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Actividad 1.1</t>
  </si>
  <si>
    <t>Actividad 1.2</t>
  </si>
  <si>
    <t>Informe</t>
  </si>
  <si>
    <t>SEGURIDAD Y PROTECCIÓN PARA TODOS LOS CIUDADANOS</t>
  </si>
  <si>
    <t>No Acumulable</t>
  </si>
  <si>
    <t xml:space="preserve">Tasa de variación   </t>
  </si>
  <si>
    <t>Tasa de variación</t>
  </si>
  <si>
    <t>Propósito = Programa</t>
  </si>
  <si>
    <t>022</t>
  </si>
  <si>
    <t>TRANSITO MUNICIPAL</t>
  </si>
  <si>
    <t>01</t>
  </si>
  <si>
    <t>11</t>
  </si>
  <si>
    <t>JEFATURA DE POLICIA PREVENTIVA Y TRANSITO MUNICIPAL</t>
  </si>
  <si>
    <t>Asegurar  la integridad fisica, patrimonial y legal de las personas que transiten en las vialidades del municipio</t>
  </si>
  <si>
    <t>Tasa de variacion anual de accidentes viales</t>
  </si>
  <si>
    <t>Tasa de variacion anual en aplicación de sanciones</t>
  </si>
  <si>
    <t>Mide la variación porcentual del número de accidentes comparado con el periodo anterior</t>
  </si>
  <si>
    <t>Accidentes</t>
  </si>
  <si>
    <t>Mide la variación porcentual del número de sanciones (multas) comparado con el periodo anterior</t>
  </si>
  <si>
    <t>Sanciones</t>
  </si>
  <si>
    <t>Tasa de variación anual</t>
  </si>
  <si>
    <t>Descendente</t>
  </si>
  <si>
    <t>Componente 1</t>
  </si>
  <si>
    <t>Los transeúntes se trasladan en las vialidades del municipio con facilidad y seguridad</t>
  </si>
  <si>
    <t xml:space="preserve">Porcentaje de Recorridos de vigilancia realizados para ordenar el transito de vehículos y peatones </t>
  </si>
  <si>
    <t>Porcentaje de informes realizados de trabajos de balizamiento</t>
  </si>
  <si>
    <t>Porcentaje de informes realizados de conservación de indicadores de tránsito</t>
  </si>
  <si>
    <t>Porcentaje de informes elaborados de sanciones aplicadas a infractores del reglamento de transito</t>
  </si>
  <si>
    <t>Actividad 1.3</t>
  </si>
  <si>
    <t>Actividad 1.4</t>
  </si>
  <si>
    <t>Actividad 1.5</t>
  </si>
  <si>
    <t>Tasa de variación anual porcentual de la Calificación de la percepción ciudadana del servicio de la policía municipal de Guaymas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</si>
  <si>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</si>
  <si>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</si>
  <si>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Mide la variación anual de la calificación de la percepción ciudadana del servicio de la policía municipal de Guaymas</t>
  </si>
  <si>
    <t>Anual</t>
  </si>
  <si>
    <t xml:space="preserve">Tasa de variación    </t>
  </si>
  <si>
    <t>Calificación</t>
  </si>
  <si>
    <t>No acumulable</t>
  </si>
  <si>
    <t>Contribuir a garantizar la seguridad y protección física, patrimonial y legal  en el municipio mediante la aplicación del reglamento de tránsito</t>
  </si>
  <si>
    <t>Informe diario de actividades elaborado por el Departamento de Tránsito</t>
  </si>
  <si>
    <t>Parte de novedades diario elaborado por el Departamento de Tránsito</t>
  </si>
  <si>
    <t>Parte de novedades diario y bitacoras elaboradas por el Departamento de Tránsito</t>
  </si>
  <si>
    <t>Parte de novedades diario e informe del rol de servicio rol de servicio elaboradas por el Departamento de Tránsito</t>
  </si>
  <si>
    <t>Recibir el presupuesto suficiente y en tiempo para contar con patrullas, equipo de transporte, equipo y  elementos policiacos</t>
  </si>
  <si>
    <t>Recibir el presupuesto suficiente y en tiempo para contar con los elementos suficiente y bien capacitados</t>
  </si>
  <si>
    <t>Recibir el presupuesto suficiente y en tiempo para contar con materales y equipo suficiente para la realizacion de los trabajos de balizamiento</t>
  </si>
  <si>
    <t>Recibir el presupuesto suficiente y en tiempo para contar con materiales y personal capacitado para la realizacion de trabajos</t>
  </si>
  <si>
    <t>Recibir el p+P5resupuesto suficiente y en tiempo para contar con materiales, controles de carga, tarjeta GIS, tarjeta CPU, para mejorar su funcionamiento</t>
  </si>
  <si>
    <t>Recibir el presupuesto suficiente y en tiempo para contar con patrullas, equipo de transporte, equipo y  elementos policiacos. Los conductores de vehiculos y los peatones acatan el reglamento de tránsito.</t>
  </si>
  <si>
    <t>MATRIZ DE INDICADORES DE RESULTADOS - EJERCICIO 2021</t>
  </si>
  <si>
    <t>Nombre del Programa</t>
  </si>
  <si>
    <t xml:space="preserve">Porcentaje de informes realizados de la conservación de semaforos </t>
  </si>
  <si>
    <t>El reglamento de tránsito es difundido, implementado y acatado por los transeúntes de a pie y en vehículos</t>
  </si>
  <si>
    <t>FICHA TÉCNICA DE INDICADOR - EJERCICIO 2021</t>
  </si>
  <si>
    <t xml:space="preserve">Calificación del servicio de policia período actual </t>
  </si>
  <si>
    <t>Calificación del servicio de policia período anterior</t>
  </si>
  <si>
    <t>((Calificación del servicio de policia período  actual  - Calificación del servicio de policia período  anterior) / Calificación del servicio de policia período  anterior) * 100</t>
  </si>
  <si>
    <t>((Accidentes viales período  actual - Accidentes viales período  anterior) / Accidentes viales período  anterior) * 100</t>
  </si>
  <si>
    <t>Accidentes viales período  actual</t>
  </si>
  <si>
    <t>Accidentes viales período  anterior</t>
  </si>
  <si>
    <t xml:space="preserve">Sanciones (multas) período actual </t>
  </si>
  <si>
    <t>((Sanciones (multas) período actual - sanciones (multas) período anterior) / sanciones (multas) período anterior) * 100</t>
  </si>
  <si>
    <t>Sanciones (multas) viales período anterior</t>
  </si>
  <si>
    <t>(Informes realizados de los trabajos de balizamiento / Informes programados de los trabajos de balizamiento ) * 100</t>
  </si>
  <si>
    <t>Informes realizados de los trabajos de balizamiento</t>
  </si>
  <si>
    <t>Informes programados de los trabajos de balizamiento</t>
  </si>
  <si>
    <t>Mide el Porcentaje alcanzado en la elaboración de los informes de recorridos de vigilancia para ordenar el tránsito de los transeuntes</t>
  </si>
  <si>
    <t>(Informes realizados de los recorridos de vigilancia / Informes programados de los recorridos de vigilancia) * 100</t>
  </si>
  <si>
    <t>Informes realizados de los recorridos de vigilancia</t>
  </si>
  <si>
    <t>Informes programados de los recorridos de vigilancia</t>
  </si>
  <si>
    <t>Mide el Porcentaje alcanzado en la elaboración de los informes de sanciones aplicadas a los infractores del reglamento de tránsito</t>
  </si>
  <si>
    <t>(Informes realizados de sanciones aplicadas a infractores / Informes programados de sanciones aplicadas a infractores ) * 100</t>
  </si>
  <si>
    <t>Informes realizados de las sanciones aplicadas a infractores</t>
  </si>
  <si>
    <t>Informes programados de las sanciones aplicadas a infractores</t>
  </si>
  <si>
    <t xml:space="preserve">Informe </t>
  </si>
  <si>
    <t>Mide el Porcentaje alcanzado en la elaboración de los informes de los trabajos de balizamiento</t>
  </si>
  <si>
    <t>(Informes realizados de la conservación de indicadores de tránsito / Informes programados de la conservación de indicadores de tránsito ) * 100</t>
  </si>
  <si>
    <t>Informes realizados de la conservación de indicadores de tránsitos</t>
  </si>
  <si>
    <t>Informes programados de la conservación de indicadores de tránsito</t>
  </si>
  <si>
    <t>Mide el Porcentaje alcanzado en la elaboración de los informes de la conservación de indicadores de tránsito</t>
  </si>
  <si>
    <t>Mide el Porcentaje alcanzado en la elaboración de los informes de la conservación de semáforos</t>
  </si>
  <si>
    <t>(Informes realizados de la conservación de semáforos / Informes programados de la conservación de semáforos ) * 100</t>
  </si>
  <si>
    <t>Informes realizados de la conservación de semáforos</t>
  </si>
  <si>
    <t>Informes programados de la conservación de semáforos</t>
  </si>
  <si>
    <t>Informe de parte</t>
  </si>
  <si>
    <t>Cond datos del Programa de Seguridad Pública. La máxima calificacion posible es 10</t>
  </si>
  <si>
    <t>Nombre del eje rector</t>
  </si>
  <si>
    <t>Nombre de la unidad</t>
  </si>
  <si>
    <t>Realizar recorridos de vigilancia para ordenar la circulación de transeúntes y vehículos, y reforzar el cumplimiento del reglamento de tránsito</t>
  </si>
  <si>
    <t>Sancionar a los infractores ante el incumplimiento del reglamento de tránsito</t>
  </si>
  <si>
    <t>Realizar trabajos de balizamiento para dar certidumbre y facilidad del transito</t>
  </si>
  <si>
    <t>Colocación y conservación de indicadores de tránsito en calles y avenidas</t>
  </si>
  <si>
    <t xml:space="preserve">Conservación , instalación y mantenimiento de semaforos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</si>
</sst>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20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3" fontId="13" fillId="8" borderId="3" xfId="0" applyNumberFormat="1" applyFont="1" applyFill="1" applyBorder="1" applyAlignment="1">
      <alignment horizontal="center" vertical="center" wrapText="1"/>
    </xf>
    <xf numFmtId="164" fontId="13" fillId="8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>
      <alignment vertical="center" wrapText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13" fillId="7" borderId="3" xfId="0" applyNumberFormat="1" applyFont="1" applyFill="1" applyBorder="1" applyAlignment="1">
      <alignment horizontal="center" vertical="center" wrapText="1"/>
    </xf>
    <xf numFmtId="164" fontId="13" fillId="7" borderId="3" xfId="0" applyNumberFormat="1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 wrapText="1"/>
    </xf>
    <xf numFmtId="4" fontId="5" fillId="6" borderId="3" xfId="0" applyNumberFormat="1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vertical="center"/>
    </xf>
    <xf numFmtId="164" fontId="15" fillId="6" borderId="3" xfId="0" applyNumberFormat="1" applyFont="1" applyFill="1" applyBorder="1" applyAlignment="1">
      <alignment horizontal="center" vertical="center" wrapText="1"/>
    </xf>
    <xf numFmtId="164" fontId="15" fillId="5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43" fontId="8" fillId="0" borderId="3" xfId="2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2" borderId="2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left"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vertical="center"/>
    </xf>
    <xf numFmtId="43" fontId="8" fillId="2" borderId="3" xfId="2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3" fontId="8" fillId="0" borderId="3" xfId="2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43" fontId="8" fillId="0" borderId="4" xfId="2" applyFont="1" applyFill="1" applyBorder="1" applyAlignment="1">
      <alignment vertical="center" wrapText="1"/>
    </xf>
    <xf numFmtId="43" fontId="8" fillId="0" borderId="6" xfId="2" applyFont="1" applyFill="1" applyBorder="1" applyAlignment="1">
      <alignment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7" fillId="8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2" fontId="8" fillId="0" borderId="4" xfId="1" applyNumberFormat="1" applyFont="1" applyFill="1" applyBorder="1" applyAlignment="1">
      <alignment vertical="center"/>
    </xf>
    <xf numFmtId="2" fontId="8" fillId="0" borderId="6" xfId="1" applyNumberFormat="1" applyFont="1" applyFill="1" applyBorder="1" applyAlignment="1">
      <alignment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U39"/>
  <sheetViews>
    <sheetView showGridLines="0" tabSelected="1" zoomScale="50" zoomScaleNormal="50" workbookViewId="0">
      <selection sqref="A1:Q1"/>
    </sheetView>
  </sheetViews>
  <sheetFormatPr baseColWidth="10" defaultColWidth="11.453125" defaultRowHeight="13" x14ac:dyDescent="0.25"/>
  <cols>
    <col min="1" max="1" width="21.54296875" style="2" customWidth="1"/>
    <col min="2" max="2" width="7" style="2" customWidth="1"/>
    <col min="3" max="3" width="5.81640625" style="2" customWidth="1"/>
    <col min="4" max="5" width="5.7265625" style="2" customWidth="1"/>
    <col min="6" max="6" width="7.7265625" style="2" customWidth="1"/>
    <col min="7" max="7" width="10.7265625" style="2" customWidth="1"/>
    <col min="8" max="8" width="6.81640625" style="2" customWidth="1"/>
    <col min="9" max="9" width="8.1796875" style="2" customWidth="1"/>
    <col min="10" max="10" width="19.1796875" style="2" customWidth="1"/>
    <col min="11" max="11" width="10.54296875" style="2" customWidth="1"/>
    <col min="12" max="12" width="7" style="2" customWidth="1"/>
    <col min="13" max="13" width="8.1796875" style="2" customWidth="1"/>
    <col min="14" max="14" width="11.81640625" style="2" customWidth="1"/>
    <col min="15" max="15" width="16.54296875" style="2" customWidth="1"/>
    <col min="16" max="16" width="54.1796875" style="2" customWidth="1"/>
    <col min="17" max="17" width="60.54296875" style="2" customWidth="1"/>
    <col min="18" max="16384" width="11.453125" style="2"/>
  </cols>
  <sheetData>
    <row r="1" spans="1:21" ht="60" customHeight="1" x14ac:dyDescent="0.25">
      <c r="A1" s="72" t="s">
        <v>98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1"/>
    </row>
    <row r="2" spans="1:21" s="4" customFormat="1" ht="38.25" customHeight="1" x14ac:dyDescent="0.2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3"/>
      <c r="T2" s="5"/>
      <c r="U2" s="5"/>
    </row>
    <row r="3" spans="1:21" s="4" customFormat="1" ht="34.5" customHeight="1" x14ac:dyDescent="0.25">
      <c r="A3" s="75" t="s">
        <v>1</v>
      </c>
      <c r="B3" s="75" t="s">
        <v>99</v>
      </c>
      <c r="C3" s="75"/>
      <c r="D3" s="75"/>
      <c r="E3" s="75"/>
      <c r="F3" s="75"/>
      <c r="G3" s="75"/>
      <c r="H3" s="75"/>
      <c r="I3" s="75"/>
      <c r="J3" s="75" t="s">
        <v>10</v>
      </c>
      <c r="K3" s="75"/>
      <c r="L3" s="75"/>
      <c r="M3" s="75"/>
      <c r="N3" s="75"/>
      <c r="O3" s="75" t="s">
        <v>9</v>
      </c>
      <c r="P3" s="75"/>
      <c r="Q3" s="75"/>
      <c r="R3" s="3"/>
      <c r="T3" s="5"/>
      <c r="U3" s="5"/>
    </row>
    <row r="4" spans="1:21" s="4" customFormat="1" ht="32.25" customHeight="1" x14ac:dyDescent="0.25">
      <c r="A4" s="75"/>
      <c r="B4" s="75"/>
      <c r="C4" s="75"/>
      <c r="D4" s="75"/>
      <c r="E4" s="75"/>
      <c r="F4" s="75"/>
      <c r="G4" s="75"/>
      <c r="H4" s="75"/>
      <c r="I4" s="75"/>
      <c r="J4" s="10" t="s">
        <v>3</v>
      </c>
      <c r="K4" s="75" t="s">
        <v>135</v>
      </c>
      <c r="L4" s="75"/>
      <c r="M4" s="75"/>
      <c r="N4" s="75"/>
      <c r="O4" s="10" t="s">
        <v>1</v>
      </c>
      <c r="P4" s="75" t="s">
        <v>136</v>
      </c>
      <c r="Q4" s="75"/>
      <c r="R4" s="3"/>
      <c r="T4" s="5"/>
      <c r="U4" s="5"/>
    </row>
    <row r="5" spans="1:21" s="27" customFormat="1" ht="63.65" customHeight="1" x14ac:dyDescent="0.25">
      <c r="A5" s="33" t="s">
        <v>56</v>
      </c>
      <c r="B5" s="64" t="s">
        <v>57</v>
      </c>
      <c r="C5" s="64"/>
      <c r="D5" s="64"/>
      <c r="E5" s="64"/>
      <c r="F5" s="64"/>
      <c r="G5" s="64"/>
      <c r="H5" s="64"/>
      <c r="I5" s="64"/>
      <c r="J5" s="34" t="s">
        <v>58</v>
      </c>
      <c r="K5" s="65" t="s">
        <v>51</v>
      </c>
      <c r="L5" s="65"/>
      <c r="M5" s="65"/>
      <c r="N5" s="65"/>
      <c r="O5" s="33" t="s">
        <v>59</v>
      </c>
      <c r="P5" s="68" t="s">
        <v>60</v>
      </c>
      <c r="Q5" s="68"/>
      <c r="T5" s="28"/>
      <c r="U5" s="28"/>
    </row>
    <row r="6" spans="1:21" s="19" customFormat="1" ht="50.25" customHeight="1" x14ac:dyDescent="0.25">
      <c r="A6" s="69" t="s">
        <v>13</v>
      </c>
      <c r="B6" s="69"/>
      <c r="C6" s="69"/>
      <c r="D6" s="69"/>
      <c r="E6" s="69"/>
      <c r="F6" s="69"/>
      <c r="G6" s="79" t="s">
        <v>61</v>
      </c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1:21" s="4" customFormat="1" ht="16.5" customHeight="1" x14ac:dyDescent="0.25">
      <c r="A7" s="75" t="s">
        <v>4</v>
      </c>
      <c r="B7" s="75" t="s">
        <v>5</v>
      </c>
      <c r="C7" s="75"/>
      <c r="D7" s="75"/>
      <c r="E7" s="75"/>
      <c r="F7" s="75"/>
      <c r="G7" s="75"/>
      <c r="H7" s="75" t="s">
        <v>6</v>
      </c>
      <c r="I7" s="75"/>
      <c r="J7" s="75"/>
      <c r="K7" s="75"/>
      <c r="L7" s="75"/>
      <c r="M7" s="75"/>
      <c r="N7" s="75"/>
      <c r="O7" s="75"/>
      <c r="P7" s="75" t="s">
        <v>36</v>
      </c>
      <c r="Q7" s="75" t="s">
        <v>37</v>
      </c>
    </row>
    <row r="8" spans="1:21" s="4" customFormat="1" ht="19.5" customHeight="1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spans="1:21" s="4" customFormat="1" ht="26.25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spans="1:21" s="4" customFormat="1" ht="96.75" customHeight="1" x14ac:dyDescent="0.25">
      <c r="A10" s="23" t="s">
        <v>8</v>
      </c>
      <c r="B10" s="70" t="s">
        <v>87</v>
      </c>
      <c r="C10" s="70"/>
      <c r="D10" s="70"/>
      <c r="E10" s="70"/>
      <c r="F10" s="70"/>
      <c r="G10" s="70"/>
      <c r="H10" s="70" t="s">
        <v>79</v>
      </c>
      <c r="I10" s="71"/>
      <c r="J10" s="71"/>
      <c r="K10" s="71"/>
      <c r="L10" s="71"/>
      <c r="M10" s="71"/>
      <c r="N10" s="71"/>
      <c r="O10" s="71"/>
      <c r="P10" s="24" t="s">
        <v>80</v>
      </c>
      <c r="Q10" s="25" t="s">
        <v>81</v>
      </c>
    </row>
    <row r="11" spans="1:21" s="4" customFormat="1" ht="92.5" customHeight="1" x14ac:dyDescent="0.25">
      <c r="A11" s="26" t="s">
        <v>55</v>
      </c>
      <c r="B11" s="86" t="s">
        <v>71</v>
      </c>
      <c r="C11" s="86"/>
      <c r="D11" s="86"/>
      <c r="E11" s="86"/>
      <c r="F11" s="86"/>
      <c r="G11" s="86"/>
      <c r="H11" s="80" t="s">
        <v>62</v>
      </c>
      <c r="I11" s="81"/>
      <c r="J11" s="81"/>
      <c r="K11" s="81"/>
      <c r="L11" s="81"/>
      <c r="M11" s="81"/>
      <c r="N11" s="81"/>
      <c r="O11" s="82"/>
      <c r="P11" s="37" t="s">
        <v>89</v>
      </c>
      <c r="Q11" s="38" t="s">
        <v>97</v>
      </c>
    </row>
    <row r="12" spans="1:21" s="4" customFormat="1" ht="75.75" customHeight="1" x14ac:dyDescent="0.25">
      <c r="A12" s="22" t="s">
        <v>70</v>
      </c>
      <c r="B12" s="67" t="s">
        <v>101</v>
      </c>
      <c r="C12" s="67"/>
      <c r="D12" s="67"/>
      <c r="E12" s="67"/>
      <c r="F12" s="67"/>
      <c r="G12" s="67"/>
      <c r="H12" s="83" t="s">
        <v>63</v>
      </c>
      <c r="I12" s="84"/>
      <c r="J12" s="84"/>
      <c r="K12" s="84"/>
      <c r="L12" s="84"/>
      <c r="M12" s="84"/>
      <c r="N12" s="84"/>
      <c r="O12" s="85"/>
      <c r="P12" s="39" t="s">
        <v>91</v>
      </c>
      <c r="Q12" s="44" t="s">
        <v>93</v>
      </c>
    </row>
    <row r="13" spans="1:21" s="4" customFormat="1" ht="78.75" customHeight="1" x14ac:dyDescent="0.25">
      <c r="A13" s="21" t="s">
        <v>48</v>
      </c>
      <c r="B13" s="66" t="s">
        <v>137</v>
      </c>
      <c r="C13" s="66"/>
      <c r="D13" s="66"/>
      <c r="E13" s="66"/>
      <c r="F13" s="66"/>
      <c r="G13" s="66"/>
      <c r="H13" s="61" t="s">
        <v>72</v>
      </c>
      <c r="I13" s="62"/>
      <c r="J13" s="62"/>
      <c r="K13" s="62"/>
      <c r="L13" s="62"/>
      <c r="M13" s="62"/>
      <c r="N13" s="62"/>
      <c r="O13" s="63"/>
      <c r="P13" s="40" t="s">
        <v>90</v>
      </c>
      <c r="Q13" s="43" t="s">
        <v>92</v>
      </c>
    </row>
    <row r="14" spans="1:21" s="4" customFormat="1" ht="77.150000000000006" customHeight="1" x14ac:dyDescent="0.25">
      <c r="A14" s="21" t="s">
        <v>49</v>
      </c>
      <c r="B14" s="66" t="s">
        <v>138</v>
      </c>
      <c r="C14" s="66"/>
      <c r="D14" s="66"/>
      <c r="E14" s="66"/>
      <c r="F14" s="66"/>
      <c r="G14" s="66"/>
      <c r="H14" s="61" t="s">
        <v>75</v>
      </c>
      <c r="I14" s="62"/>
      <c r="J14" s="62"/>
      <c r="K14" s="62"/>
      <c r="L14" s="62"/>
      <c r="M14" s="62"/>
      <c r="N14" s="62"/>
      <c r="O14" s="63"/>
      <c r="P14" s="40" t="s">
        <v>89</v>
      </c>
      <c r="Q14" s="43" t="s">
        <v>92</v>
      </c>
    </row>
    <row r="15" spans="1:21" s="4" customFormat="1" ht="77.150000000000006" customHeight="1" x14ac:dyDescent="0.25">
      <c r="A15" s="21" t="s">
        <v>76</v>
      </c>
      <c r="B15" s="66" t="s">
        <v>139</v>
      </c>
      <c r="C15" s="66"/>
      <c r="D15" s="66"/>
      <c r="E15" s="66"/>
      <c r="F15" s="66"/>
      <c r="G15" s="66"/>
      <c r="H15" s="61" t="s">
        <v>73</v>
      </c>
      <c r="I15" s="62"/>
      <c r="J15" s="62"/>
      <c r="K15" s="62"/>
      <c r="L15" s="62"/>
      <c r="M15" s="62"/>
      <c r="N15" s="62"/>
      <c r="O15" s="63"/>
      <c r="P15" s="40" t="s">
        <v>88</v>
      </c>
      <c r="Q15" s="41" t="s">
        <v>94</v>
      </c>
    </row>
    <row r="16" spans="1:21" s="4" customFormat="1" ht="77.150000000000006" customHeight="1" x14ac:dyDescent="0.25">
      <c r="A16" s="21" t="s">
        <v>77</v>
      </c>
      <c r="B16" s="66" t="s">
        <v>140</v>
      </c>
      <c r="C16" s="66"/>
      <c r="D16" s="66"/>
      <c r="E16" s="66"/>
      <c r="F16" s="66"/>
      <c r="G16" s="66"/>
      <c r="H16" s="61" t="s">
        <v>74</v>
      </c>
      <c r="I16" s="62"/>
      <c r="J16" s="62"/>
      <c r="K16" s="62"/>
      <c r="L16" s="62"/>
      <c r="M16" s="62"/>
      <c r="N16" s="62"/>
      <c r="O16" s="63"/>
      <c r="P16" s="40" t="s">
        <v>88</v>
      </c>
      <c r="Q16" s="41" t="s">
        <v>95</v>
      </c>
    </row>
    <row r="17" spans="1:17" s="4" customFormat="1" ht="77.150000000000006" customHeight="1" x14ac:dyDescent="0.25">
      <c r="A17" s="21" t="s">
        <v>78</v>
      </c>
      <c r="B17" s="66" t="s">
        <v>141</v>
      </c>
      <c r="C17" s="66"/>
      <c r="D17" s="66"/>
      <c r="E17" s="66"/>
      <c r="F17" s="66"/>
      <c r="G17" s="66"/>
      <c r="H17" s="61" t="s">
        <v>100</v>
      </c>
      <c r="I17" s="62"/>
      <c r="J17" s="62"/>
      <c r="K17" s="62"/>
      <c r="L17" s="62"/>
      <c r="M17" s="62"/>
      <c r="N17" s="62"/>
      <c r="O17" s="63"/>
      <c r="P17" s="40" t="s">
        <v>88</v>
      </c>
      <c r="Q17" s="41" t="s">
        <v>96</v>
      </c>
    </row>
    <row r="18" spans="1:17" s="4" customFormat="1" ht="12.65" customHeight="1" x14ac:dyDescent="0.25">
      <c r="A18" s="6"/>
      <c r="B18" s="7"/>
      <c r="C18" s="7"/>
      <c r="D18" s="7"/>
      <c r="E18" s="7"/>
      <c r="F18" s="7"/>
      <c r="G18" s="7"/>
      <c r="P18" s="7"/>
      <c r="Q18" s="7"/>
    </row>
    <row r="19" spans="1:17" s="4" customFormat="1" ht="12.65" customHeight="1" x14ac:dyDescent="0.25">
      <c r="A19" s="7"/>
      <c r="B19" s="7"/>
      <c r="C19" s="7"/>
      <c r="D19" s="7"/>
      <c r="E19" s="7"/>
      <c r="F19" s="7"/>
      <c r="G19" s="7"/>
      <c r="P19" s="7"/>
      <c r="Q19" s="7"/>
    </row>
    <row r="20" spans="1:17" s="4" customFormat="1" ht="12.65" customHeight="1" x14ac:dyDescent="0.25">
      <c r="A20" s="7"/>
      <c r="B20" s="7"/>
      <c r="C20" s="7"/>
      <c r="D20" s="7"/>
      <c r="E20" s="7"/>
      <c r="F20" s="7"/>
      <c r="G20" s="7"/>
      <c r="P20" s="7"/>
      <c r="Q20" s="7"/>
    </row>
    <row r="21" spans="1:17" s="4" customFormat="1" ht="12.65" customHeight="1" x14ac:dyDescent="0.25">
      <c r="A21" s="7"/>
      <c r="B21" s="7"/>
      <c r="C21" s="7"/>
      <c r="D21" s="7"/>
      <c r="E21" s="7"/>
      <c r="F21" s="7"/>
      <c r="G21" s="7"/>
      <c r="P21" s="7"/>
      <c r="Q21" s="7"/>
    </row>
    <row r="22" spans="1:17" s="48" customFormat="1" ht="12.75" customHeight="1" x14ac:dyDescent="0.25">
      <c r="A22" s="47"/>
      <c r="B22" s="47"/>
      <c r="C22" s="47"/>
      <c r="D22" s="47"/>
      <c r="K22" s="47"/>
      <c r="L22" s="47"/>
      <c r="M22" s="47"/>
      <c r="N22" s="47"/>
      <c r="O22" s="47"/>
      <c r="P22" s="47"/>
      <c r="Q22" s="47"/>
    </row>
    <row r="23" spans="1:17" s="48" customFormat="1" ht="12.75" customHeight="1" x14ac:dyDescent="0.25">
      <c r="A23" s="47"/>
      <c r="B23" s="47"/>
      <c r="C23" s="47"/>
      <c r="D23" s="47"/>
      <c r="E23" s="47"/>
      <c r="F23" s="76" t="s">
        <v>11</v>
      </c>
      <c r="G23" s="76"/>
      <c r="H23" s="76"/>
      <c r="I23" s="47"/>
      <c r="J23" s="47"/>
      <c r="K23" s="47"/>
      <c r="L23" s="47"/>
      <c r="M23" s="47"/>
      <c r="N23" s="47"/>
      <c r="O23" s="76" t="s">
        <v>12</v>
      </c>
      <c r="P23" s="76"/>
      <c r="Q23" s="47"/>
    </row>
    <row r="24" spans="1:17" s="48" customFormat="1" ht="13.5" customHeight="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s="48" customFormat="1" ht="18.5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s="48" customFormat="1" ht="18.5" x14ac:dyDescent="0.25">
      <c r="A26" s="47"/>
      <c r="B26" s="47"/>
      <c r="C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s="48" customFormat="1" ht="18.5" x14ac:dyDescent="0.25">
      <c r="A27" s="47"/>
      <c r="B27" s="47"/>
      <c r="C27" s="47"/>
      <c r="D27" s="49"/>
      <c r="E27" s="49"/>
      <c r="F27" s="49"/>
      <c r="G27" s="49"/>
      <c r="H27" s="49"/>
      <c r="I27" s="49"/>
      <c r="J27" s="47"/>
      <c r="K27" s="47"/>
      <c r="L27" s="47"/>
      <c r="M27" s="47"/>
      <c r="N27" s="47"/>
      <c r="O27" s="49"/>
      <c r="P27" s="49"/>
      <c r="Q27" s="47"/>
    </row>
    <row r="28" spans="1:17" ht="15.5" x14ac:dyDescent="0.25">
      <c r="A28" s="8"/>
      <c r="B28" s="8"/>
      <c r="C28" s="8"/>
      <c r="D28" s="8"/>
      <c r="E28" s="8"/>
      <c r="F28" s="77"/>
      <c r="G28" s="7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</sheetData>
  <mergeCells count="37">
    <mergeCell ref="O23:P23"/>
    <mergeCell ref="F28:G28"/>
    <mergeCell ref="F23:H23"/>
    <mergeCell ref="G6:Q6"/>
    <mergeCell ref="A7:A9"/>
    <mergeCell ref="B7:G9"/>
    <mergeCell ref="P7:P9"/>
    <mergeCell ref="Q7:Q9"/>
    <mergeCell ref="H7:O9"/>
    <mergeCell ref="B14:G14"/>
    <mergeCell ref="H14:O14"/>
    <mergeCell ref="H11:O11"/>
    <mergeCell ref="H12:O12"/>
    <mergeCell ref="H13:O13"/>
    <mergeCell ref="B11:G11"/>
    <mergeCell ref="B15:G15"/>
    <mergeCell ref="P5:Q5"/>
    <mergeCell ref="A6:F6"/>
    <mergeCell ref="H10:O10"/>
    <mergeCell ref="B10:G10"/>
    <mergeCell ref="A1:Q1"/>
    <mergeCell ref="A2:Q2"/>
    <mergeCell ref="A3:A4"/>
    <mergeCell ref="B3:I4"/>
    <mergeCell ref="J3:N3"/>
    <mergeCell ref="O3:Q3"/>
    <mergeCell ref="K4:N4"/>
    <mergeCell ref="P4:Q4"/>
    <mergeCell ref="H15:O15"/>
    <mergeCell ref="B5:I5"/>
    <mergeCell ref="K5:N5"/>
    <mergeCell ref="B16:G16"/>
    <mergeCell ref="H17:O17"/>
    <mergeCell ref="H16:O16"/>
    <mergeCell ref="B17:G17"/>
    <mergeCell ref="B12:G12"/>
    <mergeCell ref="B13:G13"/>
  </mergeCells>
  <printOptions horizontalCentered="1"/>
  <pageMargins left="0.23622047244094491" right="0.23622047244094491" top="0.74803149606299213" bottom="0.74803149606299213" header="0.31496062992125984" footer="0.31496062992125984"/>
  <pageSetup scale="10" orientation="landscape" horizontalDpi="1200" verticalDpi="1200" r:id="rId1"/>
  <headerFooter>
    <oddHeader>Página &amp;P</oddHeader>
  </headerFooter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R33"/>
  <sheetViews>
    <sheetView showGridLines="0" topLeftCell="A13" zoomScale="60" zoomScaleNormal="60" workbookViewId="0">
      <selection activeCell="J15" sqref="J15:K15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09" t="s">
        <v>102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50.5" customHeight="1" x14ac:dyDescent="0.25">
      <c r="A3" s="101" t="s">
        <v>14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3"/>
    </row>
    <row r="4" spans="1:18" s="4" customFormat="1" ht="1.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"/>
    </row>
    <row r="5" spans="1:18" s="4" customFormat="1" ht="24.75" customHeight="1" x14ac:dyDescent="0.25">
      <c r="A5" s="97" t="s">
        <v>1</v>
      </c>
      <c r="B5" s="97" t="s">
        <v>99</v>
      </c>
      <c r="C5" s="97"/>
      <c r="D5" s="97"/>
      <c r="E5" s="97"/>
      <c r="F5" s="97"/>
      <c r="G5" s="97"/>
      <c r="H5" s="97"/>
      <c r="I5" s="97"/>
      <c r="J5" s="97" t="s">
        <v>10</v>
      </c>
      <c r="K5" s="97"/>
      <c r="L5" s="97"/>
      <c r="M5" s="97"/>
      <c r="N5" s="97"/>
      <c r="O5" s="97" t="s">
        <v>9</v>
      </c>
      <c r="P5" s="97"/>
      <c r="Q5" s="97"/>
      <c r="R5" s="3"/>
    </row>
    <row r="6" spans="1:18" s="4" customFormat="1" ht="18.75" customHeight="1" x14ac:dyDescent="0.25">
      <c r="A6" s="97"/>
      <c r="B6" s="97"/>
      <c r="C6" s="97"/>
      <c r="D6" s="97"/>
      <c r="E6" s="97"/>
      <c r="F6" s="97"/>
      <c r="G6" s="97"/>
      <c r="H6" s="97"/>
      <c r="I6" s="97"/>
      <c r="J6" s="23" t="s">
        <v>3</v>
      </c>
      <c r="K6" s="97" t="s">
        <v>2</v>
      </c>
      <c r="L6" s="97"/>
      <c r="M6" s="97"/>
      <c r="N6" s="97"/>
      <c r="O6" s="23" t="s">
        <v>1</v>
      </c>
      <c r="P6" s="97" t="s">
        <v>2</v>
      </c>
      <c r="Q6" s="97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97" t="s">
        <v>15</v>
      </c>
      <c r="B8" s="97"/>
      <c r="C8" s="97"/>
      <c r="D8" s="97"/>
      <c r="E8" s="97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05" t="s">
        <v>16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</row>
    <row r="11" spans="1:18" s="4" customFormat="1" ht="4.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8.65" customHeight="1" x14ac:dyDescent="0.25">
      <c r="A12" s="99" t="s">
        <v>2</v>
      </c>
      <c r="B12" s="99"/>
      <c r="C12" s="99"/>
      <c r="D12" s="98" t="str">
        <f>+MIR!H10</f>
        <v>Tasa de variación anual porcentual de la Calificación de la percepción ciudadana del servicio de la policía municipal de Guaymas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1" t="s">
        <v>17</v>
      </c>
      <c r="Q12" s="15" t="s">
        <v>39</v>
      </c>
    </row>
    <row r="13" spans="1:18" s="4" customFormat="1" ht="36" customHeight="1" x14ac:dyDescent="0.25">
      <c r="A13" s="99" t="s">
        <v>18</v>
      </c>
      <c r="B13" s="99"/>
      <c r="C13" s="99"/>
      <c r="D13" s="98" t="s">
        <v>82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51" customHeight="1" x14ac:dyDescent="0.25">
      <c r="A14" s="99" t="s">
        <v>7</v>
      </c>
      <c r="B14" s="99"/>
      <c r="C14" s="99"/>
      <c r="D14" s="106" t="s">
        <v>105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1" t="s">
        <v>38</v>
      </c>
      <c r="Q14" s="15" t="s">
        <v>83</v>
      </c>
    </row>
    <row r="15" spans="1:18" s="4" customFormat="1" ht="33" customHeight="1" x14ac:dyDescent="0.25">
      <c r="A15" s="99" t="s">
        <v>19</v>
      </c>
      <c r="B15" s="99"/>
      <c r="C15" s="99"/>
      <c r="D15" s="98" t="s">
        <v>84</v>
      </c>
      <c r="E15" s="98"/>
      <c r="F15" s="98"/>
      <c r="G15" s="98"/>
      <c r="H15" s="98"/>
      <c r="I15" s="98"/>
      <c r="J15" s="99" t="s">
        <v>20</v>
      </c>
      <c r="K15" s="99"/>
      <c r="L15" s="88" t="s">
        <v>41</v>
      </c>
      <c r="M15" s="88"/>
      <c r="N15" s="88"/>
      <c r="O15" s="88"/>
      <c r="P15" s="51" t="s">
        <v>21</v>
      </c>
      <c r="Q15" s="15" t="s">
        <v>42</v>
      </c>
    </row>
    <row r="16" spans="1:18" s="4" customFormat="1" ht="24" customHeight="1" x14ac:dyDescent="0.25">
      <c r="A16" s="99" t="s">
        <v>22</v>
      </c>
      <c r="B16" s="99"/>
      <c r="C16" s="99"/>
      <c r="D16" s="98" t="s">
        <v>43</v>
      </c>
      <c r="E16" s="98"/>
      <c r="F16" s="98"/>
      <c r="G16" s="98"/>
      <c r="H16" s="98"/>
      <c r="I16" s="98"/>
      <c r="J16" s="99" t="s">
        <v>23</v>
      </c>
      <c r="K16" s="99"/>
      <c r="L16" s="99"/>
      <c r="M16" s="99"/>
      <c r="N16" s="99"/>
      <c r="O16" s="99"/>
      <c r="P16" s="98" t="str">
        <f>+MIR!A10</f>
        <v>Fin</v>
      </c>
      <c r="Q16" s="98"/>
    </row>
    <row r="17" spans="1:17" s="4" customFormat="1" ht="42.75" customHeight="1" x14ac:dyDescent="0.25">
      <c r="A17" s="99" t="s">
        <v>24</v>
      </c>
      <c r="B17" s="99"/>
      <c r="C17" s="99"/>
      <c r="D17" s="98" t="str">
        <f>+MIR!B10</f>
        <v>Contribuir a garantizar la seguridad y protección física, patrimonial y legal  en el municipio mediante la aplicación del reglamento de tránsito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1" customHeight="1" x14ac:dyDescent="0.25">
      <c r="A19" s="101" t="s">
        <v>25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</row>
    <row r="20" spans="1:17" s="9" customFormat="1" ht="6.6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96" t="s">
        <v>26</v>
      </c>
      <c r="B21" s="96"/>
      <c r="C21" s="96"/>
      <c r="D21" s="96"/>
      <c r="E21" s="96"/>
      <c r="F21" s="97" t="s">
        <v>27</v>
      </c>
      <c r="G21" s="97"/>
      <c r="H21" s="97" t="s">
        <v>28</v>
      </c>
      <c r="I21" s="97"/>
      <c r="J21" s="96" t="s">
        <v>29</v>
      </c>
      <c r="K21" s="96"/>
      <c r="L21" s="96"/>
      <c r="M21" s="96"/>
      <c r="N21" s="96" t="s">
        <v>30</v>
      </c>
      <c r="O21" s="96"/>
      <c r="P21" s="96" t="s">
        <v>31</v>
      </c>
      <c r="Q21" s="96"/>
    </row>
    <row r="22" spans="1:17" ht="29.25" customHeight="1" x14ac:dyDescent="0.25">
      <c r="A22" s="96"/>
      <c r="B22" s="96"/>
      <c r="C22" s="96"/>
      <c r="D22" s="96"/>
      <c r="E22" s="96"/>
      <c r="F22" s="97"/>
      <c r="G22" s="97"/>
      <c r="H22" s="97"/>
      <c r="I22" s="97"/>
      <c r="J22" s="52" t="s">
        <v>32</v>
      </c>
      <c r="K22" s="52" t="s">
        <v>33</v>
      </c>
      <c r="L22" s="52" t="s">
        <v>34</v>
      </c>
      <c r="M22" s="52" t="s">
        <v>35</v>
      </c>
      <c r="N22" s="96"/>
      <c r="O22" s="96"/>
      <c r="P22" s="96"/>
      <c r="Q22" s="96"/>
    </row>
    <row r="23" spans="1:17" s="35" customFormat="1" ht="45.65" customHeight="1" x14ac:dyDescent="0.25">
      <c r="A23" s="87" t="s">
        <v>103</v>
      </c>
      <c r="B23" s="87"/>
      <c r="C23" s="87"/>
      <c r="D23" s="87"/>
      <c r="E23" s="87"/>
      <c r="F23" s="88" t="s">
        <v>85</v>
      </c>
      <c r="G23" s="88"/>
      <c r="H23" s="89" t="s">
        <v>86</v>
      </c>
      <c r="I23" s="90"/>
      <c r="J23" s="45"/>
      <c r="K23" s="45"/>
      <c r="L23" s="45"/>
      <c r="M23" s="60">
        <v>7.8</v>
      </c>
      <c r="N23" s="91">
        <f>SUM(J23:M23)</f>
        <v>7.8</v>
      </c>
      <c r="O23" s="91"/>
      <c r="P23" s="88" t="s">
        <v>134</v>
      </c>
      <c r="Q23" s="88"/>
    </row>
    <row r="24" spans="1:17" s="35" customFormat="1" ht="45.65" customHeight="1" x14ac:dyDescent="0.25">
      <c r="A24" s="87" t="s">
        <v>104</v>
      </c>
      <c r="B24" s="87"/>
      <c r="C24" s="87"/>
      <c r="D24" s="87"/>
      <c r="E24" s="87"/>
      <c r="F24" s="88" t="s">
        <v>85</v>
      </c>
      <c r="G24" s="88"/>
      <c r="H24" s="89" t="s">
        <v>86</v>
      </c>
      <c r="I24" s="90"/>
      <c r="J24" s="45"/>
      <c r="K24" s="45"/>
      <c r="L24" s="45"/>
      <c r="M24" s="60">
        <v>5.8</v>
      </c>
      <c r="N24" s="91">
        <f>SUM(J24:M24)</f>
        <v>5.8</v>
      </c>
      <c r="O24" s="91"/>
      <c r="P24" s="88" t="s">
        <v>134</v>
      </c>
      <c r="Q24" s="88"/>
    </row>
    <row r="25" spans="1:17" s="35" customFormat="1" ht="24.75" customHeight="1" x14ac:dyDescent="0.25">
      <c r="A25" s="92" t="s">
        <v>45</v>
      </c>
      <c r="B25" s="92"/>
      <c r="C25" s="92"/>
      <c r="D25" s="92"/>
      <c r="E25" s="92"/>
      <c r="F25" s="93" t="s">
        <v>46</v>
      </c>
      <c r="G25" s="93"/>
      <c r="H25" s="93"/>
      <c r="I25" s="93"/>
      <c r="J25" s="36"/>
      <c r="K25" s="36"/>
      <c r="L25" s="36"/>
      <c r="M25" s="46">
        <f>+((M23-M24) /M24) * 100</f>
        <v>34.482758620689658</v>
      </c>
      <c r="N25" s="94">
        <f>+((N23-N24) /N24) * 100</f>
        <v>34.482758620689658</v>
      </c>
      <c r="O25" s="95"/>
      <c r="P25" s="93"/>
      <c r="Q25" s="93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R33"/>
  <sheetViews>
    <sheetView showGridLines="0" zoomScale="60" zoomScaleNormal="60" workbookViewId="0">
      <selection activeCell="D17" sqref="D17:Q17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25" t="s">
        <v>102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9.65" customHeight="1" x14ac:dyDescent="0.25">
      <c r="A3" s="123" t="s">
        <v>14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3"/>
    </row>
    <row r="4" spans="1:18" s="4" customFormat="1" ht="4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21" t="s">
        <v>1</v>
      </c>
      <c r="B5" s="121" t="s">
        <v>99</v>
      </c>
      <c r="C5" s="121"/>
      <c r="D5" s="121"/>
      <c r="E5" s="121"/>
      <c r="F5" s="121"/>
      <c r="G5" s="121"/>
      <c r="H5" s="121"/>
      <c r="I5" s="121"/>
      <c r="J5" s="121" t="s">
        <v>10</v>
      </c>
      <c r="K5" s="121"/>
      <c r="L5" s="121"/>
      <c r="M5" s="121"/>
      <c r="N5" s="121"/>
      <c r="O5" s="121" t="s">
        <v>9</v>
      </c>
      <c r="P5" s="121"/>
      <c r="Q5" s="121"/>
      <c r="R5" s="3"/>
    </row>
    <row r="6" spans="1:18" s="4" customFormat="1" ht="18.75" customHeight="1" x14ac:dyDescent="0.25">
      <c r="A6" s="121"/>
      <c r="B6" s="121"/>
      <c r="C6" s="121"/>
      <c r="D6" s="121"/>
      <c r="E6" s="121"/>
      <c r="F6" s="121"/>
      <c r="G6" s="121"/>
      <c r="H6" s="121"/>
      <c r="I6" s="121"/>
      <c r="J6" s="26" t="s">
        <v>3</v>
      </c>
      <c r="K6" s="121" t="s">
        <v>2</v>
      </c>
      <c r="L6" s="121"/>
      <c r="M6" s="121"/>
      <c r="N6" s="121"/>
      <c r="O6" s="26" t="s">
        <v>1</v>
      </c>
      <c r="P6" s="121" t="s">
        <v>2</v>
      </c>
      <c r="Q6" s="121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21" t="s">
        <v>15</v>
      </c>
      <c r="B8" s="121"/>
      <c r="C8" s="121"/>
      <c r="D8" s="121"/>
      <c r="E8" s="121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24" t="s">
        <v>16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</row>
    <row r="11" spans="1:18" s="4" customFormat="1" ht="5.1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22" t="s">
        <v>2</v>
      </c>
      <c r="B12" s="122"/>
      <c r="C12" s="122"/>
      <c r="D12" s="98" t="str">
        <f>+MIR!H11</f>
        <v>Tasa de variacion anual de accidentes viales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3" t="s">
        <v>17</v>
      </c>
      <c r="Q12" s="15" t="s">
        <v>39</v>
      </c>
    </row>
    <row r="13" spans="1:18" s="4" customFormat="1" ht="36" customHeight="1" x14ac:dyDescent="0.25">
      <c r="A13" s="122" t="s">
        <v>18</v>
      </c>
      <c r="B13" s="122"/>
      <c r="C13" s="122"/>
      <c r="D13" s="98" t="s">
        <v>64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56.5" customHeight="1" x14ac:dyDescent="0.25">
      <c r="A14" s="122" t="s">
        <v>7</v>
      </c>
      <c r="B14" s="122"/>
      <c r="C14" s="122"/>
      <c r="D14" s="106" t="s">
        <v>106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3" t="s">
        <v>38</v>
      </c>
      <c r="Q14" s="15" t="s">
        <v>40</v>
      </c>
    </row>
    <row r="15" spans="1:18" s="4" customFormat="1" ht="33" customHeight="1" x14ac:dyDescent="0.25">
      <c r="A15" s="122" t="s">
        <v>19</v>
      </c>
      <c r="B15" s="122"/>
      <c r="C15" s="122"/>
      <c r="D15" s="98" t="s">
        <v>53</v>
      </c>
      <c r="E15" s="98"/>
      <c r="F15" s="98"/>
      <c r="G15" s="98"/>
      <c r="H15" s="98"/>
      <c r="I15" s="98"/>
      <c r="J15" s="122" t="s">
        <v>20</v>
      </c>
      <c r="K15" s="122"/>
      <c r="L15" s="117" t="s">
        <v>41</v>
      </c>
      <c r="M15" s="117"/>
      <c r="N15" s="117"/>
      <c r="O15" s="117"/>
      <c r="P15" s="53" t="s">
        <v>21</v>
      </c>
      <c r="Q15" s="15" t="s">
        <v>69</v>
      </c>
    </row>
    <row r="16" spans="1:18" s="4" customFormat="1" ht="24" customHeight="1" x14ac:dyDescent="0.25">
      <c r="A16" s="122" t="s">
        <v>22</v>
      </c>
      <c r="B16" s="122"/>
      <c r="C16" s="122"/>
      <c r="D16" s="98" t="s">
        <v>43</v>
      </c>
      <c r="E16" s="98"/>
      <c r="F16" s="98"/>
      <c r="G16" s="98"/>
      <c r="H16" s="98"/>
      <c r="I16" s="98"/>
      <c r="J16" s="122" t="s">
        <v>23</v>
      </c>
      <c r="K16" s="122"/>
      <c r="L16" s="122"/>
      <c r="M16" s="122"/>
      <c r="N16" s="122"/>
      <c r="O16" s="122"/>
      <c r="P16" s="98" t="str">
        <f>+MIR!A11</f>
        <v>Propósito = Programa</v>
      </c>
      <c r="Q16" s="98"/>
    </row>
    <row r="17" spans="1:17" s="4" customFormat="1" ht="42.75" customHeight="1" x14ac:dyDescent="0.25">
      <c r="A17" s="122" t="s">
        <v>24</v>
      </c>
      <c r="B17" s="122"/>
      <c r="C17" s="122"/>
      <c r="D17" s="98" t="str">
        <f>+MIR!B11</f>
        <v>Los transeúntes se trasladan en las vialidades del municipio con facilidad y seguridad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43.5" customHeight="1" x14ac:dyDescent="0.25">
      <c r="A19" s="123" t="s">
        <v>25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</row>
    <row r="20" spans="1:17" s="9" customFormat="1" ht="3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20" t="s">
        <v>26</v>
      </c>
      <c r="B21" s="120"/>
      <c r="C21" s="120"/>
      <c r="D21" s="120"/>
      <c r="E21" s="120"/>
      <c r="F21" s="121" t="s">
        <v>27</v>
      </c>
      <c r="G21" s="121"/>
      <c r="H21" s="121" t="s">
        <v>28</v>
      </c>
      <c r="I21" s="121"/>
      <c r="J21" s="120" t="s">
        <v>29</v>
      </c>
      <c r="K21" s="120"/>
      <c r="L21" s="120"/>
      <c r="M21" s="120"/>
      <c r="N21" s="120" t="s">
        <v>30</v>
      </c>
      <c r="O21" s="120"/>
      <c r="P21" s="120" t="s">
        <v>31</v>
      </c>
      <c r="Q21" s="120"/>
    </row>
    <row r="22" spans="1:17" ht="29.25" customHeight="1" x14ac:dyDescent="0.25">
      <c r="A22" s="120"/>
      <c r="B22" s="120"/>
      <c r="C22" s="120"/>
      <c r="D22" s="120"/>
      <c r="E22" s="120"/>
      <c r="F22" s="121"/>
      <c r="G22" s="121"/>
      <c r="H22" s="121"/>
      <c r="I22" s="121"/>
      <c r="J22" s="54" t="s">
        <v>32</v>
      </c>
      <c r="K22" s="54" t="s">
        <v>33</v>
      </c>
      <c r="L22" s="54" t="s">
        <v>34</v>
      </c>
      <c r="M22" s="54" t="s">
        <v>35</v>
      </c>
      <c r="N22" s="120"/>
      <c r="O22" s="120"/>
      <c r="P22" s="120"/>
      <c r="Q22" s="120"/>
    </row>
    <row r="23" spans="1:17" s="35" customFormat="1" ht="38.15" customHeight="1" x14ac:dyDescent="0.25">
      <c r="A23" s="111" t="s">
        <v>107</v>
      </c>
      <c r="B23" s="111"/>
      <c r="C23" s="111"/>
      <c r="D23" s="111"/>
      <c r="E23" s="111"/>
      <c r="F23" s="93" t="s">
        <v>65</v>
      </c>
      <c r="G23" s="93"/>
      <c r="H23" s="112" t="s">
        <v>52</v>
      </c>
      <c r="I23" s="113"/>
      <c r="J23" s="59">
        <v>218</v>
      </c>
      <c r="K23" s="59">
        <v>132</v>
      </c>
      <c r="L23" s="59">
        <v>200</v>
      </c>
      <c r="M23" s="59">
        <v>197</v>
      </c>
      <c r="N23" s="114">
        <f>SUM(J23:M23)</f>
        <v>747</v>
      </c>
      <c r="O23" s="114"/>
      <c r="P23" s="115">
        <v>2021</v>
      </c>
      <c r="Q23" s="115"/>
    </row>
    <row r="24" spans="1:17" s="35" customFormat="1" ht="38.15" customHeight="1" x14ac:dyDescent="0.25">
      <c r="A24" s="111" t="s">
        <v>108</v>
      </c>
      <c r="B24" s="111"/>
      <c r="C24" s="111"/>
      <c r="D24" s="111"/>
      <c r="E24" s="111"/>
      <c r="F24" s="93" t="s">
        <v>65</v>
      </c>
      <c r="G24" s="93"/>
      <c r="H24" s="112" t="s">
        <v>52</v>
      </c>
      <c r="I24" s="113"/>
      <c r="J24" s="59">
        <v>221</v>
      </c>
      <c r="K24" s="59">
        <v>142</v>
      </c>
      <c r="L24" s="59">
        <v>284</v>
      </c>
      <c r="M24" s="59">
        <v>240</v>
      </c>
      <c r="N24" s="114">
        <f>SUM(J24:M24)</f>
        <v>887</v>
      </c>
      <c r="O24" s="114"/>
      <c r="P24" s="115">
        <v>2020</v>
      </c>
      <c r="Q24" s="115"/>
    </row>
    <row r="25" spans="1:17" s="35" customFormat="1" ht="42" customHeight="1" x14ac:dyDescent="0.25">
      <c r="A25" s="116" t="s">
        <v>45</v>
      </c>
      <c r="B25" s="116"/>
      <c r="C25" s="116"/>
      <c r="D25" s="116"/>
      <c r="E25" s="116"/>
      <c r="F25" s="117" t="s">
        <v>54</v>
      </c>
      <c r="G25" s="117"/>
      <c r="H25" s="115"/>
      <c r="I25" s="115"/>
      <c r="J25" s="36">
        <f t="shared" ref="J25:L25" si="0">+(J23-J24)/J24*100</f>
        <v>-1.3574660633484164</v>
      </c>
      <c r="K25" s="36">
        <f t="shared" si="0"/>
        <v>-7.042253521126761</v>
      </c>
      <c r="L25" s="36">
        <f t="shared" si="0"/>
        <v>-29.577464788732392</v>
      </c>
      <c r="M25" s="36">
        <f t="shared" ref="M25" si="1">+(M23-M24)/M24*100</f>
        <v>-17.916666666666668</v>
      </c>
      <c r="N25" s="118">
        <f t="shared" ref="N25" si="2">+(N23-N24)/N24*100</f>
        <v>-15.783540022547914</v>
      </c>
      <c r="O25" s="119" t="e">
        <f t="shared" ref="O25" si="3">+(O23-O24)/O24*100</f>
        <v>#DIV/0!</v>
      </c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R33"/>
  <sheetViews>
    <sheetView showGridLines="0" topLeftCell="A13" zoomScale="60" zoomScaleNormal="60" workbookViewId="0">
      <selection activeCell="D17" sqref="D17:Q17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32" t="s">
        <v>102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21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3" customHeight="1" x14ac:dyDescent="0.25">
      <c r="A3" s="130" t="s">
        <v>14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3"/>
    </row>
    <row r="4" spans="1:18" s="4" customFormat="1" ht="1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28" t="s">
        <v>1</v>
      </c>
      <c r="B5" s="128" t="s">
        <v>99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5">
      <c r="A6" s="128"/>
      <c r="B6" s="128"/>
      <c r="C6" s="128"/>
      <c r="D6" s="128"/>
      <c r="E6" s="128"/>
      <c r="F6" s="128"/>
      <c r="G6" s="128"/>
      <c r="H6" s="128"/>
      <c r="I6" s="128"/>
      <c r="J6" s="22" t="s">
        <v>3</v>
      </c>
      <c r="K6" s="128" t="s">
        <v>2</v>
      </c>
      <c r="L6" s="128"/>
      <c r="M6" s="128"/>
      <c r="N6" s="128"/>
      <c r="O6" s="22" t="s">
        <v>1</v>
      </c>
      <c r="P6" s="128" t="s">
        <v>2</v>
      </c>
      <c r="Q6" s="128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28" t="s">
        <v>15</v>
      </c>
      <c r="B8" s="128"/>
      <c r="C8" s="128"/>
      <c r="D8" s="128"/>
      <c r="E8" s="128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31" t="s">
        <v>16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</row>
    <row r="11" spans="1:18" s="4" customFormat="1" ht="1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29" t="s">
        <v>2</v>
      </c>
      <c r="B12" s="129"/>
      <c r="C12" s="129"/>
      <c r="D12" s="98" t="str">
        <f>+MIR!H12</f>
        <v>Tasa de variacion anual en aplicación de sanciones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5" t="s">
        <v>17</v>
      </c>
      <c r="Q12" s="15" t="s">
        <v>39</v>
      </c>
    </row>
    <row r="13" spans="1:18" s="4" customFormat="1" ht="36" customHeight="1" x14ac:dyDescent="0.25">
      <c r="A13" s="129" t="s">
        <v>18</v>
      </c>
      <c r="B13" s="129"/>
      <c r="C13" s="129"/>
      <c r="D13" s="98" t="s">
        <v>66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40" customHeight="1" x14ac:dyDescent="0.25">
      <c r="A14" s="129" t="s">
        <v>7</v>
      </c>
      <c r="B14" s="129"/>
      <c r="C14" s="129"/>
      <c r="D14" s="106" t="s">
        <v>110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5" t="s">
        <v>38</v>
      </c>
      <c r="Q14" s="15" t="s">
        <v>40</v>
      </c>
    </row>
    <row r="15" spans="1:18" s="4" customFormat="1" ht="33" customHeight="1" x14ac:dyDescent="0.25">
      <c r="A15" s="129" t="s">
        <v>19</v>
      </c>
      <c r="B15" s="129"/>
      <c r="C15" s="129"/>
      <c r="D15" s="98" t="s">
        <v>68</v>
      </c>
      <c r="E15" s="98"/>
      <c r="F15" s="98"/>
      <c r="G15" s="98"/>
      <c r="H15" s="98"/>
      <c r="I15" s="98"/>
      <c r="J15" s="129" t="s">
        <v>20</v>
      </c>
      <c r="K15" s="129"/>
      <c r="L15" s="117" t="s">
        <v>41</v>
      </c>
      <c r="M15" s="117"/>
      <c r="N15" s="117"/>
      <c r="O15" s="117"/>
      <c r="P15" s="55" t="s">
        <v>21</v>
      </c>
      <c r="Q15" s="15" t="s">
        <v>42</v>
      </c>
    </row>
    <row r="16" spans="1:18" s="4" customFormat="1" ht="24" customHeight="1" x14ac:dyDescent="0.25">
      <c r="A16" s="129" t="s">
        <v>22</v>
      </c>
      <c r="B16" s="129"/>
      <c r="C16" s="129"/>
      <c r="D16" s="98" t="s">
        <v>47</v>
      </c>
      <c r="E16" s="98"/>
      <c r="F16" s="98"/>
      <c r="G16" s="98"/>
      <c r="H16" s="98"/>
      <c r="I16" s="98"/>
      <c r="J16" s="129" t="s">
        <v>23</v>
      </c>
      <c r="K16" s="129"/>
      <c r="L16" s="129"/>
      <c r="M16" s="129"/>
      <c r="N16" s="129"/>
      <c r="O16" s="129"/>
      <c r="P16" s="98" t="str">
        <f>+MIR!A12</f>
        <v>Componente 1</v>
      </c>
      <c r="Q16" s="98"/>
    </row>
    <row r="17" spans="1:17" s="4" customFormat="1" ht="42.75" customHeight="1" x14ac:dyDescent="0.25">
      <c r="A17" s="129" t="s">
        <v>24</v>
      </c>
      <c r="B17" s="129"/>
      <c r="C17" s="129"/>
      <c r="D17" s="98" t="str">
        <f>+MIR!B12</f>
        <v>El reglamento de tránsito es difundido, implementado y acatado por los transeúntes de a pie y en vehículos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20.5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0.65" customHeight="1" x14ac:dyDescent="0.25">
      <c r="A19" s="130" t="s">
        <v>25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</row>
    <row r="20" spans="1:17" s="9" customFormat="1" ht="10.5" hidden="1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5">
      <c r="A22" s="127"/>
      <c r="B22" s="127"/>
      <c r="C22" s="127"/>
      <c r="D22" s="127"/>
      <c r="E22" s="127"/>
      <c r="F22" s="128"/>
      <c r="G22" s="128"/>
      <c r="H22" s="128"/>
      <c r="I22" s="128"/>
      <c r="J22" s="56" t="s">
        <v>32</v>
      </c>
      <c r="K22" s="56" t="s">
        <v>33</v>
      </c>
      <c r="L22" s="56" t="s">
        <v>34</v>
      </c>
      <c r="M22" s="56" t="s">
        <v>35</v>
      </c>
      <c r="N22" s="127"/>
      <c r="O22" s="127"/>
      <c r="P22" s="127"/>
      <c r="Q22" s="127"/>
    </row>
    <row r="23" spans="1:17" s="35" customFormat="1" ht="38.15" customHeight="1" x14ac:dyDescent="0.25">
      <c r="A23" s="111" t="s">
        <v>109</v>
      </c>
      <c r="B23" s="111"/>
      <c r="C23" s="111"/>
      <c r="D23" s="111"/>
      <c r="E23" s="111"/>
      <c r="F23" s="93" t="s">
        <v>67</v>
      </c>
      <c r="G23" s="93"/>
      <c r="H23" s="93" t="s">
        <v>44</v>
      </c>
      <c r="I23" s="93"/>
      <c r="J23" s="59">
        <v>2585</v>
      </c>
      <c r="K23" s="59">
        <v>1800</v>
      </c>
      <c r="L23" s="59">
        <v>2580</v>
      </c>
      <c r="M23" s="59">
        <v>4000</v>
      </c>
      <c r="N23" s="114">
        <f>SUM(J23:M23)</f>
        <v>10965</v>
      </c>
      <c r="O23" s="114"/>
      <c r="P23" s="115">
        <v>2021</v>
      </c>
      <c r="Q23" s="115"/>
    </row>
    <row r="24" spans="1:17" s="35" customFormat="1" ht="38.15" customHeight="1" x14ac:dyDescent="0.25">
      <c r="A24" s="87" t="s">
        <v>111</v>
      </c>
      <c r="B24" s="87"/>
      <c r="C24" s="87"/>
      <c r="D24" s="87"/>
      <c r="E24" s="87"/>
      <c r="F24" s="93" t="s">
        <v>67</v>
      </c>
      <c r="G24" s="93"/>
      <c r="H24" s="93" t="s">
        <v>44</v>
      </c>
      <c r="I24" s="93"/>
      <c r="J24" s="59">
        <v>2562</v>
      </c>
      <c r="K24" s="59">
        <v>921</v>
      </c>
      <c r="L24" s="59">
        <v>1408</v>
      </c>
      <c r="M24" s="59">
        <v>1649</v>
      </c>
      <c r="N24" s="114">
        <f>SUM(J24:M24)</f>
        <v>6540</v>
      </c>
      <c r="O24" s="114"/>
      <c r="P24" s="115">
        <v>2020</v>
      </c>
      <c r="Q24" s="115"/>
    </row>
    <row r="25" spans="1:17" s="35" customFormat="1" ht="24.75" customHeight="1" x14ac:dyDescent="0.25">
      <c r="A25" s="126" t="s">
        <v>45</v>
      </c>
      <c r="B25" s="126"/>
      <c r="C25" s="126"/>
      <c r="D25" s="126"/>
      <c r="E25" s="126"/>
      <c r="F25" s="93" t="s">
        <v>46</v>
      </c>
      <c r="G25" s="93"/>
      <c r="H25" s="93"/>
      <c r="I25" s="93"/>
      <c r="J25" s="36">
        <f>+(J23-J24)/J24*100</f>
        <v>0.89773614363778298</v>
      </c>
      <c r="K25" s="36">
        <f t="shared" ref="K25:N25" si="0">+(K23-K24)/K24*100</f>
        <v>95.439739413680783</v>
      </c>
      <c r="L25" s="36">
        <f t="shared" si="0"/>
        <v>83.23863636363636</v>
      </c>
      <c r="M25" s="36">
        <f t="shared" si="0"/>
        <v>142.5712553062462</v>
      </c>
      <c r="N25" s="118">
        <f t="shared" si="0"/>
        <v>67.660550458715591</v>
      </c>
      <c r="O25" s="119"/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R33"/>
  <sheetViews>
    <sheetView showGridLines="0" topLeftCell="A10" zoomScale="60" zoomScaleNormal="60" workbookViewId="0">
      <selection activeCell="N24" sqref="N24:O24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41" t="s">
        <v>102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7" customHeight="1" x14ac:dyDescent="0.25">
      <c r="A3" s="139" t="s">
        <v>14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3"/>
    </row>
    <row r="4" spans="1:18" s="4" customFormat="1" ht="2.1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37" t="s">
        <v>1</v>
      </c>
      <c r="B5" s="137" t="s">
        <v>99</v>
      </c>
      <c r="C5" s="137"/>
      <c r="D5" s="137"/>
      <c r="E5" s="137"/>
      <c r="F5" s="137"/>
      <c r="G5" s="137"/>
      <c r="H5" s="137"/>
      <c r="I5" s="137"/>
      <c r="J5" s="137" t="s">
        <v>10</v>
      </c>
      <c r="K5" s="137"/>
      <c r="L5" s="137"/>
      <c r="M5" s="137"/>
      <c r="N5" s="137"/>
      <c r="O5" s="137" t="s">
        <v>9</v>
      </c>
      <c r="P5" s="137"/>
      <c r="Q5" s="137"/>
      <c r="R5" s="3"/>
    </row>
    <row r="6" spans="1:18" s="4" customFormat="1" ht="18.75" customHeight="1" x14ac:dyDescent="0.25">
      <c r="A6" s="137"/>
      <c r="B6" s="137"/>
      <c r="C6" s="137"/>
      <c r="D6" s="137"/>
      <c r="E6" s="137"/>
      <c r="F6" s="137"/>
      <c r="G6" s="137"/>
      <c r="H6" s="137"/>
      <c r="I6" s="137"/>
      <c r="J6" s="21" t="s">
        <v>3</v>
      </c>
      <c r="K6" s="137" t="s">
        <v>2</v>
      </c>
      <c r="L6" s="137"/>
      <c r="M6" s="137"/>
      <c r="N6" s="137"/>
      <c r="O6" s="21" t="s">
        <v>1</v>
      </c>
      <c r="P6" s="137" t="s">
        <v>2</v>
      </c>
      <c r="Q6" s="137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37" t="s">
        <v>15</v>
      </c>
      <c r="B8" s="137"/>
      <c r="C8" s="137"/>
      <c r="D8" s="137"/>
      <c r="E8" s="137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40" t="s">
        <v>16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</row>
    <row r="11" spans="1:18" s="4" customFormat="1" ht="13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38" t="s">
        <v>2</v>
      </c>
      <c r="B12" s="138"/>
      <c r="C12" s="138"/>
      <c r="D12" s="98" t="str">
        <f>+MIR!H13</f>
        <v xml:space="preserve">Porcentaje de Recorridos de vigilancia realizados para ordenar el transito de vehículos y peatones 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7" t="s">
        <v>17</v>
      </c>
      <c r="Q12" s="15" t="s">
        <v>39</v>
      </c>
    </row>
    <row r="13" spans="1:18" s="4" customFormat="1" ht="36" customHeight="1" x14ac:dyDescent="0.25">
      <c r="A13" s="138" t="s">
        <v>18</v>
      </c>
      <c r="B13" s="138"/>
      <c r="C13" s="138"/>
      <c r="D13" s="98" t="s">
        <v>115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41.5" customHeight="1" x14ac:dyDescent="0.25">
      <c r="A14" s="138" t="s">
        <v>7</v>
      </c>
      <c r="B14" s="138"/>
      <c r="C14" s="138"/>
      <c r="D14" s="106" t="s">
        <v>116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7" t="s">
        <v>38</v>
      </c>
      <c r="Q14" s="15" t="s">
        <v>40</v>
      </c>
    </row>
    <row r="15" spans="1:18" s="4" customFormat="1" ht="33" customHeight="1" x14ac:dyDescent="0.25">
      <c r="A15" s="138" t="s">
        <v>19</v>
      </c>
      <c r="B15" s="138"/>
      <c r="C15" s="138"/>
      <c r="D15" s="98" t="s">
        <v>46</v>
      </c>
      <c r="E15" s="98"/>
      <c r="F15" s="98"/>
      <c r="G15" s="98"/>
      <c r="H15" s="98"/>
      <c r="I15" s="98"/>
      <c r="J15" s="138" t="s">
        <v>20</v>
      </c>
      <c r="K15" s="138"/>
      <c r="L15" s="117" t="s">
        <v>41</v>
      </c>
      <c r="M15" s="117"/>
      <c r="N15" s="117"/>
      <c r="O15" s="117"/>
      <c r="P15" s="57" t="s">
        <v>21</v>
      </c>
      <c r="Q15" s="15" t="s">
        <v>42</v>
      </c>
    </row>
    <row r="16" spans="1:18" s="4" customFormat="1" ht="24" customHeight="1" x14ac:dyDescent="0.25">
      <c r="A16" s="138" t="s">
        <v>22</v>
      </c>
      <c r="B16" s="138"/>
      <c r="C16" s="138"/>
      <c r="D16" s="98" t="s">
        <v>47</v>
      </c>
      <c r="E16" s="98"/>
      <c r="F16" s="98"/>
      <c r="G16" s="98"/>
      <c r="H16" s="98"/>
      <c r="I16" s="98"/>
      <c r="J16" s="138" t="s">
        <v>23</v>
      </c>
      <c r="K16" s="138"/>
      <c r="L16" s="138"/>
      <c r="M16" s="138"/>
      <c r="N16" s="138"/>
      <c r="O16" s="138"/>
      <c r="P16" s="98" t="str">
        <f>+MIR!A13</f>
        <v>Actividad 1.1</v>
      </c>
      <c r="Q16" s="98"/>
    </row>
    <row r="17" spans="1:17" s="4" customFormat="1" ht="42.75" customHeight="1" x14ac:dyDescent="0.25">
      <c r="A17" s="138" t="s">
        <v>24</v>
      </c>
      <c r="B17" s="138"/>
      <c r="C17" s="138"/>
      <c r="D17" s="98" t="str">
        <f>+MIR!B13</f>
        <v>Realizar recorridos de vigilancia para ordenar la circulación de transeúntes y vehículos, y reforzar el cumplimiento del reglamento de tránsito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9" customHeight="1" x14ac:dyDescent="0.25">
      <c r="A19" s="139" t="s">
        <v>25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9" customFormat="1" ht="1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36" t="s">
        <v>26</v>
      </c>
      <c r="B21" s="136"/>
      <c r="C21" s="136"/>
      <c r="D21" s="136"/>
      <c r="E21" s="136"/>
      <c r="F21" s="137" t="s">
        <v>27</v>
      </c>
      <c r="G21" s="137"/>
      <c r="H21" s="137" t="s">
        <v>28</v>
      </c>
      <c r="I21" s="137"/>
      <c r="J21" s="136" t="s">
        <v>29</v>
      </c>
      <c r="K21" s="136"/>
      <c r="L21" s="136"/>
      <c r="M21" s="136"/>
      <c r="N21" s="136" t="s">
        <v>30</v>
      </c>
      <c r="O21" s="136"/>
      <c r="P21" s="136" t="s">
        <v>31</v>
      </c>
      <c r="Q21" s="136"/>
    </row>
    <row r="22" spans="1:17" ht="29.25" customHeight="1" x14ac:dyDescent="0.25">
      <c r="A22" s="136"/>
      <c r="B22" s="136"/>
      <c r="C22" s="136"/>
      <c r="D22" s="136"/>
      <c r="E22" s="136"/>
      <c r="F22" s="137"/>
      <c r="G22" s="137"/>
      <c r="H22" s="137"/>
      <c r="I22" s="137"/>
      <c r="J22" s="58" t="s">
        <v>32</v>
      </c>
      <c r="K22" s="58" t="s">
        <v>33</v>
      </c>
      <c r="L22" s="58" t="s">
        <v>34</v>
      </c>
      <c r="M22" s="58" t="s">
        <v>35</v>
      </c>
      <c r="N22" s="136"/>
      <c r="O22" s="136"/>
      <c r="P22" s="136"/>
      <c r="Q22" s="136"/>
    </row>
    <row r="23" spans="1:17" s="35" customFormat="1" ht="56.5" customHeight="1" x14ac:dyDescent="0.25">
      <c r="A23" s="87" t="s">
        <v>117</v>
      </c>
      <c r="B23" s="87"/>
      <c r="C23" s="87"/>
      <c r="D23" s="87"/>
      <c r="E23" s="87"/>
      <c r="F23" s="117" t="s">
        <v>133</v>
      </c>
      <c r="G23" s="117"/>
      <c r="H23" s="115" t="s">
        <v>44</v>
      </c>
      <c r="I23" s="115"/>
      <c r="J23" s="42">
        <v>90</v>
      </c>
      <c r="K23" s="42">
        <v>91</v>
      </c>
      <c r="L23" s="42">
        <v>92</v>
      </c>
      <c r="M23" s="42">
        <v>92</v>
      </c>
      <c r="N23" s="133">
        <f>SUM(J23:M23)</f>
        <v>365</v>
      </c>
      <c r="O23" s="133"/>
      <c r="P23" s="115"/>
      <c r="Q23" s="115"/>
    </row>
    <row r="24" spans="1:17" s="35" customFormat="1" ht="56.5" customHeight="1" x14ac:dyDescent="0.25">
      <c r="A24" s="87" t="s">
        <v>118</v>
      </c>
      <c r="B24" s="87"/>
      <c r="C24" s="87"/>
      <c r="D24" s="87"/>
      <c r="E24" s="87"/>
      <c r="F24" s="117" t="s">
        <v>133</v>
      </c>
      <c r="G24" s="117"/>
      <c r="H24" s="115" t="s">
        <v>44</v>
      </c>
      <c r="I24" s="115"/>
      <c r="J24" s="42">
        <v>90</v>
      </c>
      <c r="K24" s="42">
        <v>91</v>
      </c>
      <c r="L24" s="42">
        <v>92</v>
      </c>
      <c r="M24" s="42">
        <v>92</v>
      </c>
      <c r="N24" s="133">
        <f>SUM(J24:M24)</f>
        <v>365</v>
      </c>
      <c r="O24" s="133"/>
      <c r="P24" s="115"/>
      <c r="Q24" s="115"/>
    </row>
    <row r="25" spans="1:17" s="35" customFormat="1" ht="24.75" customHeight="1" x14ac:dyDescent="0.25">
      <c r="A25" s="134" t="s">
        <v>45</v>
      </c>
      <c r="B25" s="134"/>
      <c r="C25" s="134"/>
      <c r="D25" s="134"/>
      <c r="E25" s="134"/>
      <c r="F25" s="115" t="s">
        <v>46</v>
      </c>
      <c r="G25" s="115"/>
      <c r="H25" s="115"/>
      <c r="I25" s="115"/>
      <c r="J25" s="36">
        <f>+J23/J24*100</f>
        <v>100</v>
      </c>
      <c r="K25" s="36">
        <f t="shared" ref="K25:L25" si="0">+K23/K24*100</f>
        <v>100</v>
      </c>
      <c r="L25" s="36">
        <f t="shared" si="0"/>
        <v>100</v>
      </c>
      <c r="M25" s="36">
        <f>+M23/M24*100</f>
        <v>100</v>
      </c>
      <c r="N25" s="135">
        <f t="shared" ref="N25:O25" si="1">+N23/N24*100</f>
        <v>100</v>
      </c>
      <c r="O25" s="135" t="e">
        <f t="shared" si="1"/>
        <v>#DIV/0!</v>
      </c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R33"/>
  <sheetViews>
    <sheetView showGridLines="0" topLeftCell="A10" zoomScale="60" zoomScaleNormal="60" workbookViewId="0">
      <selection activeCell="A7" sqref="A7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41" t="s">
        <v>102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7" customHeight="1" x14ac:dyDescent="0.25">
      <c r="A3" s="139" t="s">
        <v>14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3"/>
    </row>
    <row r="4" spans="1:18" s="4" customFormat="1" ht="2.1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37" t="s">
        <v>1</v>
      </c>
      <c r="B5" s="137" t="s">
        <v>99</v>
      </c>
      <c r="C5" s="137"/>
      <c r="D5" s="137"/>
      <c r="E5" s="137"/>
      <c r="F5" s="137"/>
      <c r="G5" s="137"/>
      <c r="H5" s="137"/>
      <c r="I5" s="137"/>
      <c r="J5" s="137" t="s">
        <v>10</v>
      </c>
      <c r="K5" s="137"/>
      <c r="L5" s="137"/>
      <c r="M5" s="137"/>
      <c r="N5" s="137"/>
      <c r="O5" s="137" t="s">
        <v>9</v>
      </c>
      <c r="P5" s="137"/>
      <c r="Q5" s="137"/>
      <c r="R5" s="3"/>
    </row>
    <row r="6" spans="1:18" s="4" customFormat="1" ht="18.75" customHeight="1" x14ac:dyDescent="0.25">
      <c r="A6" s="137"/>
      <c r="B6" s="137"/>
      <c r="C6" s="137"/>
      <c r="D6" s="137"/>
      <c r="E6" s="137"/>
      <c r="F6" s="137"/>
      <c r="G6" s="137"/>
      <c r="H6" s="137"/>
      <c r="I6" s="137"/>
      <c r="J6" s="21" t="s">
        <v>3</v>
      </c>
      <c r="K6" s="137" t="s">
        <v>2</v>
      </c>
      <c r="L6" s="137"/>
      <c r="M6" s="137"/>
      <c r="N6" s="137"/>
      <c r="O6" s="21" t="s">
        <v>1</v>
      </c>
      <c r="P6" s="137" t="s">
        <v>2</v>
      </c>
      <c r="Q6" s="137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37" t="s">
        <v>15</v>
      </c>
      <c r="B8" s="137"/>
      <c r="C8" s="137"/>
      <c r="D8" s="137"/>
      <c r="E8" s="137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40" t="s">
        <v>16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</row>
    <row r="11" spans="1:18" s="4" customFormat="1" ht="13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38" t="s">
        <v>2</v>
      </c>
      <c r="B12" s="138"/>
      <c r="C12" s="138"/>
      <c r="D12" s="98" t="str">
        <f>+MIR!H14</f>
        <v>Porcentaje de informes elaborados de sanciones aplicadas a infractores del reglamento de transito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7" t="s">
        <v>17</v>
      </c>
      <c r="Q12" s="15" t="s">
        <v>39</v>
      </c>
    </row>
    <row r="13" spans="1:18" s="4" customFormat="1" ht="36" customHeight="1" x14ac:dyDescent="0.25">
      <c r="A13" s="138" t="s">
        <v>18</v>
      </c>
      <c r="B13" s="138"/>
      <c r="C13" s="138"/>
      <c r="D13" s="98" t="s">
        <v>119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41.15" customHeight="1" x14ac:dyDescent="0.25">
      <c r="A14" s="138" t="s">
        <v>7</v>
      </c>
      <c r="B14" s="138"/>
      <c r="C14" s="138"/>
      <c r="D14" s="106" t="s">
        <v>120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7" t="s">
        <v>38</v>
      </c>
      <c r="Q14" s="15" t="s">
        <v>40</v>
      </c>
    </row>
    <row r="15" spans="1:18" s="4" customFormat="1" ht="33" customHeight="1" x14ac:dyDescent="0.25">
      <c r="A15" s="138" t="s">
        <v>19</v>
      </c>
      <c r="B15" s="138"/>
      <c r="C15" s="138"/>
      <c r="D15" s="98" t="s">
        <v>46</v>
      </c>
      <c r="E15" s="98"/>
      <c r="F15" s="98"/>
      <c r="G15" s="98"/>
      <c r="H15" s="98"/>
      <c r="I15" s="98"/>
      <c r="J15" s="138" t="s">
        <v>20</v>
      </c>
      <c r="K15" s="138"/>
      <c r="L15" s="117" t="s">
        <v>41</v>
      </c>
      <c r="M15" s="117"/>
      <c r="N15" s="117"/>
      <c r="O15" s="117"/>
      <c r="P15" s="57" t="s">
        <v>21</v>
      </c>
      <c r="Q15" s="15" t="s">
        <v>42</v>
      </c>
    </row>
    <row r="16" spans="1:18" s="4" customFormat="1" ht="24" customHeight="1" x14ac:dyDescent="0.25">
      <c r="A16" s="138" t="s">
        <v>22</v>
      </c>
      <c r="B16" s="138"/>
      <c r="C16" s="138"/>
      <c r="D16" s="98" t="s">
        <v>47</v>
      </c>
      <c r="E16" s="98"/>
      <c r="F16" s="98"/>
      <c r="G16" s="98"/>
      <c r="H16" s="98"/>
      <c r="I16" s="98"/>
      <c r="J16" s="138" t="s">
        <v>23</v>
      </c>
      <c r="K16" s="138"/>
      <c r="L16" s="138"/>
      <c r="M16" s="138"/>
      <c r="N16" s="138"/>
      <c r="O16" s="138"/>
      <c r="P16" s="98" t="str">
        <f>+MIR!A14</f>
        <v>Actividad 1.2</v>
      </c>
      <c r="Q16" s="98"/>
    </row>
    <row r="17" spans="1:17" s="4" customFormat="1" ht="42.75" customHeight="1" x14ac:dyDescent="0.25">
      <c r="A17" s="138" t="s">
        <v>24</v>
      </c>
      <c r="B17" s="138"/>
      <c r="C17" s="138"/>
      <c r="D17" s="98" t="str">
        <f>+MIR!B14</f>
        <v>Sancionar a los infractores ante el incumplimiento del reglamento de tránsito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9" customHeight="1" x14ac:dyDescent="0.25">
      <c r="A19" s="139" t="s">
        <v>25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9" customFormat="1" ht="1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36" t="s">
        <v>26</v>
      </c>
      <c r="B21" s="136"/>
      <c r="C21" s="136"/>
      <c r="D21" s="136"/>
      <c r="E21" s="136"/>
      <c r="F21" s="137" t="s">
        <v>27</v>
      </c>
      <c r="G21" s="137"/>
      <c r="H21" s="137" t="s">
        <v>28</v>
      </c>
      <c r="I21" s="137"/>
      <c r="J21" s="136" t="s">
        <v>29</v>
      </c>
      <c r="K21" s="136"/>
      <c r="L21" s="136"/>
      <c r="M21" s="136"/>
      <c r="N21" s="136" t="s">
        <v>30</v>
      </c>
      <c r="O21" s="136"/>
      <c r="P21" s="136" t="s">
        <v>31</v>
      </c>
      <c r="Q21" s="136"/>
    </row>
    <row r="22" spans="1:17" ht="29.25" customHeight="1" x14ac:dyDescent="0.25">
      <c r="A22" s="136"/>
      <c r="B22" s="136"/>
      <c r="C22" s="136"/>
      <c r="D22" s="136"/>
      <c r="E22" s="136"/>
      <c r="F22" s="137"/>
      <c r="G22" s="137"/>
      <c r="H22" s="137"/>
      <c r="I22" s="137"/>
      <c r="J22" s="58" t="s">
        <v>32</v>
      </c>
      <c r="K22" s="58" t="s">
        <v>33</v>
      </c>
      <c r="L22" s="58" t="s">
        <v>34</v>
      </c>
      <c r="M22" s="58" t="s">
        <v>35</v>
      </c>
      <c r="N22" s="136"/>
      <c r="O22" s="136"/>
      <c r="P22" s="136"/>
      <c r="Q22" s="136"/>
    </row>
    <row r="23" spans="1:17" s="35" customFormat="1" ht="60.65" customHeight="1" x14ac:dyDescent="0.25">
      <c r="A23" s="87" t="s">
        <v>121</v>
      </c>
      <c r="B23" s="87"/>
      <c r="C23" s="87"/>
      <c r="D23" s="87"/>
      <c r="E23" s="87"/>
      <c r="F23" s="117" t="s">
        <v>50</v>
      </c>
      <c r="G23" s="117"/>
      <c r="H23" s="115" t="s">
        <v>44</v>
      </c>
      <c r="I23" s="115"/>
      <c r="J23" s="42">
        <v>3</v>
      </c>
      <c r="K23" s="42">
        <v>3</v>
      </c>
      <c r="L23" s="42">
        <v>3</v>
      </c>
      <c r="M23" s="42">
        <v>3</v>
      </c>
      <c r="N23" s="133">
        <f>SUM(J23:M23)</f>
        <v>12</v>
      </c>
      <c r="O23" s="133"/>
      <c r="P23" s="115"/>
      <c r="Q23" s="115"/>
    </row>
    <row r="24" spans="1:17" s="35" customFormat="1" ht="60.65" customHeight="1" x14ac:dyDescent="0.25">
      <c r="A24" s="87" t="s">
        <v>122</v>
      </c>
      <c r="B24" s="87"/>
      <c r="C24" s="87"/>
      <c r="D24" s="87"/>
      <c r="E24" s="87"/>
      <c r="F24" s="117" t="s">
        <v>123</v>
      </c>
      <c r="G24" s="117"/>
      <c r="H24" s="115" t="s">
        <v>44</v>
      </c>
      <c r="I24" s="115"/>
      <c r="J24" s="42">
        <v>3</v>
      </c>
      <c r="K24" s="42">
        <v>3</v>
      </c>
      <c r="L24" s="42">
        <v>3</v>
      </c>
      <c r="M24" s="42">
        <v>3</v>
      </c>
      <c r="N24" s="133">
        <f>SUM(J24:M24)</f>
        <v>12</v>
      </c>
      <c r="O24" s="133"/>
      <c r="P24" s="115"/>
      <c r="Q24" s="115"/>
    </row>
    <row r="25" spans="1:17" s="35" customFormat="1" ht="24.75" customHeight="1" x14ac:dyDescent="0.25">
      <c r="A25" s="134" t="s">
        <v>45</v>
      </c>
      <c r="B25" s="134"/>
      <c r="C25" s="134"/>
      <c r="D25" s="134"/>
      <c r="E25" s="134"/>
      <c r="F25" s="115" t="s">
        <v>46</v>
      </c>
      <c r="G25" s="115"/>
      <c r="H25" s="115"/>
      <c r="I25" s="115"/>
      <c r="J25" s="36">
        <f>+J23/J24*100</f>
        <v>100</v>
      </c>
      <c r="K25" s="36">
        <f t="shared" ref="K25:L25" si="0">+K23/K24*100</f>
        <v>100</v>
      </c>
      <c r="L25" s="36">
        <f t="shared" si="0"/>
        <v>100</v>
      </c>
      <c r="M25" s="36">
        <f>+M23/M24*100</f>
        <v>100</v>
      </c>
      <c r="N25" s="135">
        <f t="shared" ref="N25:O25" si="1">+N23/N24*100</f>
        <v>100</v>
      </c>
      <c r="O25" s="135" t="e">
        <f t="shared" si="1"/>
        <v>#DIV/0!</v>
      </c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R33"/>
  <sheetViews>
    <sheetView showGridLines="0" topLeftCell="A10" zoomScale="60" zoomScaleNormal="60" workbookViewId="0">
      <selection activeCell="D12" sqref="D12:O12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41" t="s">
        <v>102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7" customHeight="1" x14ac:dyDescent="0.25">
      <c r="A3" s="139" t="s">
        <v>14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3"/>
    </row>
    <row r="4" spans="1:18" s="4" customFormat="1" ht="2.1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37" t="s">
        <v>1</v>
      </c>
      <c r="B5" s="137" t="s">
        <v>99</v>
      </c>
      <c r="C5" s="137"/>
      <c r="D5" s="137"/>
      <c r="E5" s="137"/>
      <c r="F5" s="137"/>
      <c r="G5" s="137"/>
      <c r="H5" s="137"/>
      <c r="I5" s="137"/>
      <c r="J5" s="137" t="s">
        <v>10</v>
      </c>
      <c r="K5" s="137"/>
      <c r="L5" s="137"/>
      <c r="M5" s="137"/>
      <c r="N5" s="137"/>
      <c r="O5" s="137" t="s">
        <v>9</v>
      </c>
      <c r="P5" s="137"/>
      <c r="Q5" s="137"/>
      <c r="R5" s="3"/>
    </row>
    <row r="6" spans="1:18" s="4" customFormat="1" ht="18.75" customHeight="1" x14ac:dyDescent="0.25">
      <c r="A6" s="137"/>
      <c r="B6" s="137"/>
      <c r="C6" s="137"/>
      <c r="D6" s="137"/>
      <c r="E6" s="137"/>
      <c r="F6" s="137"/>
      <c r="G6" s="137"/>
      <c r="H6" s="137"/>
      <c r="I6" s="137"/>
      <c r="J6" s="21" t="s">
        <v>3</v>
      </c>
      <c r="K6" s="137" t="s">
        <v>2</v>
      </c>
      <c r="L6" s="137"/>
      <c r="M6" s="137"/>
      <c r="N6" s="137"/>
      <c r="O6" s="21" t="s">
        <v>1</v>
      </c>
      <c r="P6" s="137" t="s">
        <v>2</v>
      </c>
      <c r="Q6" s="137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37" t="s">
        <v>15</v>
      </c>
      <c r="B8" s="137"/>
      <c r="C8" s="137"/>
      <c r="D8" s="137"/>
      <c r="E8" s="137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40" t="s">
        <v>16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</row>
    <row r="11" spans="1:18" s="4" customFormat="1" ht="13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38" t="s">
        <v>2</v>
      </c>
      <c r="B12" s="138"/>
      <c r="C12" s="138"/>
      <c r="D12" s="98" t="str">
        <f>+MIR!H15</f>
        <v>Porcentaje de informes realizados de trabajos de balizamiento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7" t="s">
        <v>17</v>
      </c>
      <c r="Q12" s="15" t="s">
        <v>39</v>
      </c>
    </row>
    <row r="13" spans="1:18" s="4" customFormat="1" ht="36" customHeight="1" x14ac:dyDescent="0.25">
      <c r="A13" s="138" t="s">
        <v>18</v>
      </c>
      <c r="B13" s="138"/>
      <c r="C13" s="138"/>
      <c r="D13" s="98" t="s">
        <v>124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47.5" customHeight="1" x14ac:dyDescent="0.25">
      <c r="A14" s="138" t="s">
        <v>7</v>
      </c>
      <c r="B14" s="138"/>
      <c r="C14" s="138"/>
      <c r="D14" s="106" t="s">
        <v>112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7" t="s">
        <v>38</v>
      </c>
      <c r="Q14" s="15" t="s">
        <v>40</v>
      </c>
    </row>
    <row r="15" spans="1:18" s="4" customFormat="1" ht="33" customHeight="1" x14ac:dyDescent="0.25">
      <c r="A15" s="138" t="s">
        <v>19</v>
      </c>
      <c r="B15" s="138"/>
      <c r="C15" s="138"/>
      <c r="D15" s="98" t="s">
        <v>46</v>
      </c>
      <c r="E15" s="98"/>
      <c r="F15" s="98"/>
      <c r="G15" s="98"/>
      <c r="H15" s="98"/>
      <c r="I15" s="98"/>
      <c r="J15" s="138" t="s">
        <v>20</v>
      </c>
      <c r="K15" s="138"/>
      <c r="L15" s="117" t="s">
        <v>41</v>
      </c>
      <c r="M15" s="117"/>
      <c r="N15" s="117"/>
      <c r="O15" s="117"/>
      <c r="P15" s="57" t="s">
        <v>21</v>
      </c>
      <c r="Q15" s="15" t="s">
        <v>42</v>
      </c>
    </row>
    <row r="16" spans="1:18" s="4" customFormat="1" ht="24" customHeight="1" x14ac:dyDescent="0.25">
      <c r="A16" s="138" t="s">
        <v>22</v>
      </c>
      <c r="B16" s="138"/>
      <c r="C16" s="138"/>
      <c r="D16" s="98" t="s">
        <v>47</v>
      </c>
      <c r="E16" s="98"/>
      <c r="F16" s="98"/>
      <c r="G16" s="98"/>
      <c r="H16" s="98"/>
      <c r="I16" s="98"/>
      <c r="J16" s="138" t="s">
        <v>23</v>
      </c>
      <c r="K16" s="138"/>
      <c r="L16" s="138"/>
      <c r="M16" s="138"/>
      <c r="N16" s="138"/>
      <c r="O16" s="138"/>
      <c r="P16" s="98" t="str">
        <f>+MIR!A15</f>
        <v>Actividad 1.3</v>
      </c>
      <c r="Q16" s="98"/>
    </row>
    <row r="17" spans="1:17" s="4" customFormat="1" ht="42.75" customHeight="1" x14ac:dyDescent="0.25">
      <c r="A17" s="138" t="s">
        <v>24</v>
      </c>
      <c r="B17" s="138"/>
      <c r="C17" s="138"/>
      <c r="D17" s="98" t="str">
        <f>+MIR!B15</f>
        <v>Realizar trabajos de balizamiento para dar certidumbre y facilidad del transito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9" customHeight="1" x14ac:dyDescent="0.25">
      <c r="A19" s="139" t="s">
        <v>25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9" customFormat="1" ht="1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36" t="s">
        <v>26</v>
      </c>
      <c r="B21" s="136"/>
      <c r="C21" s="136"/>
      <c r="D21" s="136"/>
      <c r="E21" s="136"/>
      <c r="F21" s="137" t="s">
        <v>27</v>
      </c>
      <c r="G21" s="137"/>
      <c r="H21" s="137" t="s">
        <v>28</v>
      </c>
      <c r="I21" s="137"/>
      <c r="J21" s="136" t="s">
        <v>29</v>
      </c>
      <c r="K21" s="136"/>
      <c r="L21" s="136"/>
      <c r="M21" s="136"/>
      <c r="N21" s="136" t="s">
        <v>30</v>
      </c>
      <c r="O21" s="136"/>
      <c r="P21" s="136" t="s">
        <v>31</v>
      </c>
      <c r="Q21" s="136"/>
    </row>
    <row r="22" spans="1:17" ht="29.25" customHeight="1" x14ac:dyDescent="0.25">
      <c r="A22" s="136"/>
      <c r="B22" s="136"/>
      <c r="C22" s="136"/>
      <c r="D22" s="136"/>
      <c r="E22" s="136"/>
      <c r="F22" s="137"/>
      <c r="G22" s="137"/>
      <c r="H22" s="137"/>
      <c r="I22" s="137"/>
      <c r="J22" s="58" t="s">
        <v>32</v>
      </c>
      <c r="K22" s="58" t="s">
        <v>33</v>
      </c>
      <c r="L22" s="58" t="s">
        <v>34</v>
      </c>
      <c r="M22" s="58" t="s">
        <v>35</v>
      </c>
      <c r="N22" s="136"/>
      <c r="O22" s="136"/>
      <c r="P22" s="136"/>
      <c r="Q22" s="136"/>
    </row>
    <row r="23" spans="1:17" s="35" customFormat="1" ht="54.65" customHeight="1" x14ac:dyDescent="0.25">
      <c r="A23" s="87" t="s">
        <v>113</v>
      </c>
      <c r="B23" s="87"/>
      <c r="C23" s="87"/>
      <c r="D23" s="87"/>
      <c r="E23" s="87"/>
      <c r="F23" s="115" t="s">
        <v>50</v>
      </c>
      <c r="G23" s="115"/>
      <c r="H23" s="115" t="s">
        <v>44</v>
      </c>
      <c r="I23" s="115"/>
      <c r="J23" s="42">
        <v>3</v>
      </c>
      <c r="K23" s="42">
        <v>3</v>
      </c>
      <c r="L23" s="42">
        <v>3</v>
      </c>
      <c r="M23" s="42">
        <v>3</v>
      </c>
      <c r="N23" s="133">
        <f>SUM(J23:M23)</f>
        <v>12</v>
      </c>
      <c r="O23" s="133"/>
      <c r="P23" s="115"/>
      <c r="Q23" s="115"/>
    </row>
    <row r="24" spans="1:17" s="35" customFormat="1" ht="49" customHeight="1" x14ac:dyDescent="0.25">
      <c r="A24" s="87" t="s">
        <v>114</v>
      </c>
      <c r="B24" s="87"/>
      <c r="C24" s="87"/>
      <c r="D24" s="87"/>
      <c r="E24" s="87"/>
      <c r="F24" s="115" t="s">
        <v>123</v>
      </c>
      <c r="G24" s="115"/>
      <c r="H24" s="115" t="s">
        <v>44</v>
      </c>
      <c r="I24" s="115"/>
      <c r="J24" s="42">
        <v>3</v>
      </c>
      <c r="K24" s="42">
        <v>3</v>
      </c>
      <c r="L24" s="42">
        <v>3</v>
      </c>
      <c r="M24" s="42">
        <v>3</v>
      </c>
      <c r="N24" s="133">
        <f>SUM(J24:M24)</f>
        <v>12</v>
      </c>
      <c r="O24" s="133"/>
      <c r="P24" s="115"/>
      <c r="Q24" s="115"/>
    </row>
    <row r="25" spans="1:17" s="35" customFormat="1" ht="24.75" customHeight="1" x14ac:dyDescent="0.25">
      <c r="A25" s="134" t="s">
        <v>45</v>
      </c>
      <c r="B25" s="134"/>
      <c r="C25" s="134"/>
      <c r="D25" s="134"/>
      <c r="E25" s="134"/>
      <c r="F25" s="115" t="s">
        <v>46</v>
      </c>
      <c r="G25" s="115"/>
      <c r="H25" s="115"/>
      <c r="I25" s="115"/>
      <c r="J25" s="36">
        <f>+J23/J24*100</f>
        <v>100</v>
      </c>
      <c r="K25" s="36">
        <f t="shared" ref="K25:L25" si="0">+K23/K24*100</f>
        <v>100</v>
      </c>
      <c r="L25" s="36">
        <f t="shared" si="0"/>
        <v>100</v>
      </c>
      <c r="M25" s="36">
        <f>+M23/M24*100</f>
        <v>100</v>
      </c>
      <c r="N25" s="135">
        <f t="shared" ref="N25:O25" si="1">+N23/N24*100</f>
        <v>100</v>
      </c>
      <c r="O25" s="135" t="e">
        <f t="shared" si="1"/>
        <v>#DIV/0!</v>
      </c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R33"/>
  <sheetViews>
    <sheetView showGridLines="0" topLeftCell="A22" zoomScale="60" zoomScaleNormal="60" workbookViewId="0">
      <selection activeCell="K7" sqref="K7:N7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41" t="s">
        <v>102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7" customHeight="1" x14ac:dyDescent="0.25">
      <c r="A3" s="139" t="s">
        <v>14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3"/>
    </row>
    <row r="4" spans="1:18" s="4" customFormat="1" ht="2.1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37" t="s">
        <v>1</v>
      </c>
      <c r="B5" s="137" t="s">
        <v>99</v>
      </c>
      <c r="C5" s="137"/>
      <c r="D5" s="137"/>
      <c r="E5" s="137"/>
      <c r="F5" s="137"/>
      <c r="G5" s="137"/>
      <c r="H5" s="137"/>
      <c r="I5" s="137"/>
      <c r="J5" s="137" t="s">
        <v>10</v>
      </c>
      <c r="K5" s="137"/>
      <c r="L5" s="137"/>
      <c r="M5" s="137"/>
      <c r="N5" s="137"/>
      <c r="O5" s="137" t="s">
        <v>9</v>
      </c>
      <c r="P5" s="137"/>
      <c r="Q5" s="137"/>
      <c r="R5" s="3"/>
    </row>
    <row r="6" spans="1:18" s="4" customFormat="1" ht="18.75" customHeight="1" x14ac:dyDescent="0.25">
      <c r="A6" s="137"/>
      <c r="B6" s="137"/>
      <c r="C6" s="137"/>
      <c r="D6" s="137"/>
      <c r="E6" s="137"/>
      <c r="F6" s="137"/>
      <c r="G6" s="137"/>
      <c r="H6" s="137"/>
      <c r="I6" s="137"/>
      <c r="J6" s="21" t="s">
        <v>3</v>
      </c>
      <c r="K6" s="137" t="s">
        <v>2</v>
      </c>
      <c r="L6" s="137"/>
      <c r="M6" s="137"/>
      <c r="N6" s="137"/>
      <c r="O6" s="21" t="s">
        <v>1</v>
      </c>
      <c r="P6" s="137" t="s">
        <v>2</v>
      </c>
      <c r="Q6" s="137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37" t="s">
        <v>15</v>
      </c>
      <c r="B8" s="137"/>
      <c r="C8" s="137"/>
      <c r="D8" s="137"/>
      <c r="E8" s="137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40" t="s">
        <v>16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</row>
    <row r="11" spans="1:18" s="4" customFormat="1" ht="13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38" t="s">
        <v>2</v>
      </c>
      <c r="B12" s="138"/>
      <c r="C12" s="138"/>
      <c r="D12" s="98" t="str">
        <f>+MIR!H16</f>
        <v>Porcentaje de informes realizados de conservación de indicadores de tránsito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7" t="s">
        <v>17</v>
      </c>
      <c r="Q12" s="15" t="s">
        <v>39</v>
      </c>
    </row>
    <row r="13" spans="1:18" s="4" customFormat="1" ht="36" customHeight="1" x14ac:dyDescent="0.25">
      <c r="A13" s="138" t="s">
        <v>18</v>
      </c>
      <c r="B13" s="138"/>
      <c r="C13" s="138"/>
      <c r="D13" s="98" t="s">
        <v>128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41.15" customHeight="1" x14ac:dyDescent="0.25">
      <c r="A14" s="138" t="s">
        <v>7</v>
      </c>
      <c r="B14" s="138"/>
      <c r="C14" s="138"/>
      <c r="D14" s="106" t="s">
        <v>125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7" t="s">
        <v>38</v>
      </c>
      <c r="Q14" s="15" t="s">
        <v>40</v>
      </c>
    </row>
    <row r="15" spans="1:18" s="4" customFormat="1" ht="33" customHeight="1" x14ac:dyDescent="0.25">
      <c r="A15" s="138" t="s">
        <v>19</v>
      </c>
      <c r="B15" s="138"/>
      <c r="C15" s="138"/>
      <c r="D15" s="98" t="s">
        <v>46</v>
      </c>
      <c r="E15" s="98"/>
      <c r="F15" s="98"/>
      <c r="G15" s="98"/>
      <c r="H15" s="98"/>
      <c r="I15" s="98"/>
      <c r="J15" s="138" t="s">
        <v>20</v>
      </c>
      <c r="K15" s="138"/>
      <c r="L15" s="117" t="s">
        <v>41</v>
      </c>
      <c r="M15" s="117"/>
      <c r="N15" s="117"/>
      <c r="O15" s="117"/>
      <c r="P15" s="57" t="s">
        <v>21</v>
      </c>
      <c r="Q15" s="15" t="s">
        <v>42</v>
      </c>
    </row>
    <row r="16" spans="1:18" s="4" customFormat="1" ht="24" customHeight="1" x14ac:dyDescent="0.25">
      <c r="A16" s="138" t="s">
        <v>22</v>
      </c>
      <c r="B16" s="138"/>
      <c r="C16" s="138"/>
      <c r="D16" s="98" t="s">
        <v>47</v>
      </c>
      <c r="E16" s="98"/>
      <c r="F16" s="98"/>
      <c r="G16" s="98"/>
      <c r="H16" s="98"/>
      <c r="I16" s="98"/>
      <c r="J16" s="138" t="s">
        <v>23</v>
      </c>
      <c r="K16" s="138"/>
      <c r="L16" s="138"/>
      <c r="M16" s="138"/>
      <c r="N16" s="138"/>
      <c r="O16" s="138"/>
      <c r="P16" s="98" t="str">
        <f>+MIR!A16</f>
        <v>Actividad 1.4</v>
      </c>
      <c r="Q16" s="98"/>
    </row>
    <row r="17" spans="1:17" s="4" customFormat="1" ht="42.75" customHeight="1" x14ac:dyDescent="0.25">
      <c r="A17" s="138" t="s">
        <v>24</v>
      </c>
      <c r="B17" s="138"/>
      <c r="C17" s="138"/>
      <c r="D17" s="98" t="str">
        <f>+MIR!B16</f>
        <v>Colocación y conservación de indicadores de tránsito en calles y avenidas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9" customHeight="1" x14ac:dyDescent="0.25">
      <c r="A19" s="139" t="s">
        <v>25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9" customFormat="1" ht="1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36" t="s">
        <v>26</v>
      </c>
      <c r="B21" s="136"/>
      <c r="C21" s="136"/>
      <c r="D21" s="136"/>
      <c r="E21" s="136"/>
      <c r="F21" s="137" t="s">
        <v>27</v>
      </c>
      <c r="G21" s="137"/>
      <c r="H21" s="137" t="s">
        <v>28</v>
      </c>
      <c r="I21" s="137"/>
      <c r="J21" s="136" t="s">
        <v>29</v>
      </c>
      <c r="K21" s="136"/>
      <c r="L21" s="136"/>
      <c r="M21" s="136"/>
      <c r="N21" s="136" t="s">
        <v>30</v>
      </c>
      <c r="O21" s="136"/>
      <c r="P21" s="136" t="s">
        <v>31</v>
      </c>
      <c r="Q21" s="136"/>
    </row>
    <row r="22" spans="1:17" ht="29.25" customHeight="1" x14ac:dyDescent="0.25">
      <c r="A22" s="136"/>
      <c r="B22" s="136"/>
      <c r="C22" s="136"/>
      <c r="D22" s="136"/>
      <c r="E22" s="136"/>
      <c r="F22" s="137"/>
      <c r="G22" s="137"/>
      <c r="H22" s="137"/>
      <c r="I22" s="137"/>
      <c r="J22" s="58" t="s">
        <v>32</v>
      </c>
      <c r="K22" s="58" t="s">
        <v>33</v>
      </c>
      <c r="L22" s="58" t="s">
        <v>34</v>
      </c>
      <c r="M22" s="58" t="s">
        <v>35</v>
      </c>
      <c r="N22" s="136"/>
      <c r="O22" s="136"/>
      <c r="P22" s="136"/>
      <c r="Q22" s="136"/>
    </row>
    <row r="23" spans="1:17" s="35" customFormat="1" ht="64" customHeight="1" x14ac:dyDescent="0.25">
      <c r="A23" s="87" t="s">
        <v>126</v>
      </c>
      <c r="B23" s="87"/>
      <c r="C23" s="87"/>
      <c r="D23" s="87"/>
      <c r="E23" s="87"/>
      <c r="F23" s="115" t="s">
        <v>50</v>
      </c>
      <c r="G23" s="115"/>
      <c r="H23" s="115" t="s">
        <v>44</v>
      </c>
      <c r="I23" s="115"/>
      <c r="J23" s="42">
        <v>3</v>
      </c>
      <c r="K23" s="42">
        <v>3</v>
      </c>
      <c r="L23" s="42">
        <v>3</v>
      </c>
      <c r="M23" s="42">
        <v>3</v>
      </c>
      <c r="N23" s="133">
        <f>SUM(J23:M23)</f>
        <v>12</v>
      </c>
      <c r="O23" s="133"/>
      <c r="P23" s="115"/>
      <c r="Q23" s="115"/>
    </row>
    <row r="24" spans="1:17" s="35" customFormat="1" ht="58.5" customHeight="1" x14ac:dyDescent="0.25">
      <c r="A24" s="87" t="s">
        <v>127</v>
      </c>
      <c r="B24" s="87"/>
      <c r="C24" s="87"/>
      <c r="D24" s="87"/>
      <c r="E24" s="87"/>
      <c r="F24" s="115" t="s">
        <v>123</v>
      </c>
      <c r="G24" s="115"/>
      <c r="H24" s="115" t="s">
        <v>44</v>
      </c>
      <c r="I24" s="115"/>
      <c r="J24" s="42">
        <v>3</v>
      </c>
      <c r="K24" s="42">
        <v>3</v>
      </c>
      <c r="L24" s="42">
        <v>3</v>
      </c>
      <c r="M24" s="42">
        <v>3</v>
      </c>
      <c r="N24" s="133">
        <f>SUM(J24:M24)</f>
        <v>12</v>
      </c>
      <c r="O24" s="133"/>
      <c r="P24" s="115"/>
      <c r="Q24" s="115"/>
    </row>
    <row r="25" spans="1:17" s="35" customFormat="1" ht="24.65" customHeight="1" x14ac:dyDescent="0.25">
      <c r="A25" s="134" t="s">
        <v>45</v>
      </c>
      <c r="B25" s="134"/>
      <c r="C25" s="134"/>
      <c r="D25" s="134"/>
      <c r="E25" s="134"/>
      <c r="F25" s="115" t="s">
        <v>46</v>
      </c>
      <c r="G25" s="115"/>
      <c r="H25" s="115"/>
      <c r="I25" s="115"/>
      <c r="J25" s="36">
        <f>+J23/J24*100</f>
        <v>100</v>
      </c>
      <c r="K25" s="36">
        <f t="shared" ref="K25:L25" si="0">+K23/K24*100</f>
        <v>100</v>
      </c>
      <c r="L25" s="36">
        <f t="shared" si="0"/>
        <v>100</v>
      </c>
      <c r="M25" s="36">
        <f>+M23/M24*100</f>
        <v>100</v>
      </c>
      <c r="N25" s="135">
        <f t="shared" ref="N25:O25" si="1">+N23/N24*100</f>
        <v>100</v>
      </c>
      <c r="O25" s="135" t="e">
        <f t="shared" si="1"/>
        <v>#DIV/0!</v>
      </c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A1:R33"/>
  <sheetViews>
    <sheetView showGridLines="0" topLeftCell="A19" zoomScale="60" zoomScaleNormal="60" workbookViewId="0">
      <selection activeCell="K43" sqref="K4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41" t="s">
        <v>102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8" s="4" customFormat="1" ht="9.75" customHeight="1" x14ac:dyDescent="0.25">
      <c r="A2" s="3"/>
      <c r="B2" s="3"/>
      <c r="C2" s="110"/>
      <c r="D2" s="110"/>
      <c r="E2" s="110"/>
      <c r="F2" s="110"/>
      <c r="G2" s="11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7" customHeight="1" x14ac:dyDescent="0.25">
      <c r="A3" s="139" t="s">
        <v>14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3"/>
    </row>
    <row r="4" spans="1:18" s="4" customFormat="1" ht="2.1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 x14ac:dyDescent="0.25">
      <c r="A5" s="137" t="s">
        <v>1</v>
      </c>
      <c r="B5" s="137" t="s">
        <v>99</v>
      </c>
      <c r="C5" s="137"/>
      <c r="D5" s="137"/>
      <c r="E5" s="137"/>
      <c r="F5" s="137"/>
      <c r="G5" s="137"/>
      <c r="H5" s="137"/>
      <c r="I5" s="137"/>
      <c r="J5" s="137" t="s">
        <v>10</v>
      </c>
      <c r="K5" s="137"/>
      <c r="L5" s="137"/>
      <c r="M5" s="137"/>
      <c r="N5" s="137"/>
      <c r="O5" s="137" t="s">
        <v>9</v>
      </c>
      <c r="P5" s="137"/>
      <c r="Q5" s="137"/>
      <c r="R5" s="3"/>
    </row>
    <row r="6" spans="1:18" s="4" customFormat="1" ht="18.75" customHeight="1" x14ac:dyDescent="0.25">
      <c r="A6" s="137"/>
      <c r="B6" s="137"/>
      <c r="C6" s="137"/>
      <c r="D6" s="137"/>
      <c r="E6" s="137"/>
      <c r="F6" s="137"/>
      <c r="G6" s="137"/>
      <c r="H6" s="137"/>
      <c r="I6" s="137"/>
      <c r="J6" s="21" t="s">
        <v>3</v>
      </c>
      <c r="K6" s="137" t="s">
        <v>2</v>
      </c>
      <c r="L6" s="137"/>
      <c r="M6" s="137"/>
      <c r="N6" s="137"/>
      <c r="O6" s="21" t="s">
        <v>1</v>
      </c>
      <c r="P6" s="137" t="s">
        <v>2</v>
      </c>
      <c r="Q6" s="137"/>
      <c r="R6" s="3"/>
    </row>
    <row r="7" spans="1:18" s="31" customFormat="1" ht="48.75" customHeight="1" x14ac:dyDescent="0.25">
      <c r="A7" s="29" t="str">
        <f>+MIR!A5</f>
        <v>022</v>
      </c>
      <c r="B7" s="102" t="str">
        <f>+MIR!B5</f>
        <v>TRANSITO MUNICIPAL</v>
      </c>
      <c r="C7" s="102"/>
      <c r="D7" s="102"/>
      <c r="E7" s="102"/>
      <c r="F7" s="102"/>
      <c r="G7" s="102"/>
      <c r="H7" s="102"/>
      <c r="I7" s="102"/>
      <c r="J7" s="30" t="str">
        <f>+MIR!J5</f>
        <v>01</v>
      </c>
      <c r="K7" s="103" t="str">
        <f>+MIR!K5</f>
        <v>SEGURIDAD Y PROTECCIÓN PARA TODOS LOS CIUDADANOS</v>
      </c>
      <c r="L7" s="103"/>
      <c r="M7" s="103"/>
      <c r="N7" s="103"/>
      <c r="O7" s="32" t="str">
        <f>+MIR!O5</f>
        <v>11</v>
      </c>
      <c r="P7" s="104" t="str">
        <f>+MIR!P5</f>
        <v>JEFATURA DE POLICIA PREVENTIVA Y TRANSITO MUNICIPAL</v>
      </c>
      <c r="Q7" s="104"/>
    </row>
    <row r="8" spans="1:18" s="4" customFormat="1" ht="41.25" customHeight="1" x14ac:dyDescent="0.25">
      <c r="A8" s="137" t="s">
        <v>15</v>
      </c>
      <c r="B8" s="137"/>
      <c r="C8" s="137"/>
      <c r="D8" s="137"/>
      <c r="E8" s="137"/>
      <c r="F8" s="98" t="str">
        <f>+MIR!G6</f>
        <v>Asegurar  la integridad fisica, patrimonial y legal de las personas que transiten en las vialidades del municipio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</row>
    <row r="9" spans="1:18" s="4" customFormat="1" ht="18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8" s="4" customFormat="1" ht="49.5" customHeight="1" x14ac:dyDescent="0.25">
      <c r="A10" s="140" t="s">
        <v>16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</row>
    <row r="11" spans="1:18" s="4" customFormat="1" ht="13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5">
      <c r="A12" s="138" t="s">
        <v>2</v>
      </c>
      <c r="B12" s="138"/>
      <c r="C12" s="138"/>
      <c r="D12" s="98" t="str">
        <f>+MIR!H17</f>
        <v xml:space="preserve">Porcentaje de informes realizados de la conservación de semaforos 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57" t="s">
        <v>17</v>
      </c>
      <c r="Q12" s="15" t="s">
        <v>39</v>
      </c>
    </row>
    <row r="13" spans="1:18" s="4" customFormat="1" ht="36" customHeight="1" x14ac:dyDescent="0.25">
      <c r="A13" s="138" t="s">
        <v>18</v>
      </c>
      <c r="B13" s="138"/>
      <c r="C13" s="138"/>
      <c r="D13" s="98" t="s">
        <v>129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</row>
    <row r="14" spans="1:18" s="4" customFormat="1" ht="46.5" customHeight="1" x14ac:dyDescent="0.25">
      <c r="A14" s="138" t="s">
        <v>7</v>
      </c>
      <c r="B14" s="138"/>
      <c r="C14" s="138"/>
      <c r="D14" s="106" t="s">
        <v>130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57" t="s">
        <v>38</v>
      </c>
      <c r="Q14" s="15" t="s">
        <v>40</v>
      </c>
    </row>
    <row r="15" spans="1:18" s="4" customFormat="1" ht="33" customHeight="1" x14ac:dyDescent="0.25">
      <c r="A15" s="138" t="s">
        <v>19</v>
      </c>
      <c r="B15" s="138"/>
      <c r="C15" s="138"/>
      <c r="D15" s="98" t="s">
        <v>46</v>
      </c>
      <c r="E15" s="98"/>
      <c r="F15" s="98"/>
      <c r="G15" s="98"/>
      <c r="H15" s="98"/>
      <c r="I15" s="98"/>
      <c r="J15" s="138" t="s">
        <v>20</v>
      </c>
      <c r="K15" s="138"/>
      <c r="L15" s="117" t="s">
        <v>41</v>
      </c>
      <c r="M15" s="117"/>
      <c r="N15" s="117"/>
      <c r="O15" s="117"/>
      <c r="P15" s="57" t="s">
        <v>21</v>
      </c>
      <c r="Q15" s="15" t="s">
        <v>42</v>
      </c>
    </row>
    <row r="16" spans="1:18" s="4" customFormat="1" ht="24" customHeight="1" x14ac:dyDescent="0.25">
      <c r="A16" s="138" t="s">
        <v>22</v>
      </c>
      <c r="B16" s="138"/>
      <c r="C16" s="138"/>
      <c r="D16" s="98" t="s">
        <v>47</v>
      </c>
      <c r="E16" s="98"/>
      <c r="F16" s="98"/>
      <c r="G16" s="98"/>
      <c r="H16" s="98"/>
      <c r="I16" s="98"/>
      <c r="J16" s="138" t="s">
        <v>23</v>
      </c>
      <c r="K16" s="138"/>
      <c r="L16" s="138"/>
      <c r="M16" s="138"/>
      <c r="N16" s="138"/>
      <c r="O16" s="138"/>
      <c r="P16" s="98" t="str">
        <f>+MIR!A17</f>
        <v>Actividad 1.5</v>
      </c>
      <c r="Q16" s="98"/>
    </row>
    <row r="17" spans="1:17" s="4" customFormat="1" ht="42.75" customHeight="1" x14ac:dyDescent="0.25">
      <c r="A17" s="138" t="s">
        <v>24</v>
      </c>
      <c r="B17" s="138"/>
      <c r="C17" s="138"/>
      <c r="D17" s="98" t="str">
        <f>+MIR!B17</f>
        <v xml:space="preserve">Conservación , instalación y mantenimiento de semaforos 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</row>
    <row r="18" spans="1:17" s="4" customFormat="1" ht="12" customHeigh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</row>
    <row r="19" spans="1:17" ht="39" customHeight="1" x14ac:dyDescent="0.25">
      <c r="A19" s="139" t="s">
        <v>25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9" customFormat="1" ht="1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 x14ac:dyDescent="0.25">
      <c r="A21" s="136" t="s">
        <v>26</v>
      </c>
      <c r="B21" s="136"/>
      <c r="C21" s="136"/>
      <c r="D21" s="136"/>
      <c r="E21" s="136"/>
      <c r="F21" s="137" t="s">
        <v>27</v>
      </c>
      <c r="G21" s="137"/>
      <c r="H21" s="137" t="s">
        <v>28</v>
      </c>
      <c r="I21" s="137"/>
      <c r="J21" s="136" t="s">
        <v>29</v>
      </c>
      <c r="K21" s="136"/>
      <c r="L21" s="136"/>
      <c r="M21" s="136"/>
      <c r="N21" s="136" t="s">
        <v>30</v>
      </c>
      <c r="O21" s="136"/>
      <c r="P21" s="136" t="s">
        <v>31</v>
      </c>
      <c r="Q21" s="136"/>
    </row>
    <row r="22" spans="1:17" ht="29.25" customHeight="1" x14ac:dyDescent="0.25">
      <c r="A22" s="136"/>
      <c r="B22" s="136"/>
      <c r="C22" s="136"/>
      <c r="D22" s="136"/>
      <c r="E22" s="136"/>
      <c r="F22" s="137"/>
      <c r="G22" s="137"/>
      <c r="H22" s="137"/>
      <c r="I22" s="137"/>
      <c r="J22" s="58" t="s">
        <v>32</v>
      </c>
      <c r="K22" s="58" t="s">
        <v>33</v>
      </c>
      <c r="L22" s="58" t="s">
        <v>34</v>
      </c>
      <c r="M22" s="58" t="s">
        <v>35</v>
      </c>
      <c r="N22" s="136"/>
      <c r="O22" s="136"/>
      <c r="P22" s="136"/>
      <c r="Q22" s="136"/>
    </row>
    <row r="23" spans="1:17" s="35" customFormat="1" ht="61" customHeight="1" x14ac:dyDescent="0.25">
      <c r="A23" s="87" t="s">
        <v>131</v>
      </c>
      <c r="B23" s="87"/>
      <c r="C23" s="87"/>
      <c r="D23" s="87"/>
      <c r="E23" s="87"/>
      <c r="F23" s="115" t="s">
        <v>50</v>
      </c>
      <c r="G23" s="115"/>
      <c r="H23" s="115" t="s">
        <v>44</v>
      </c>
      <c r="I23" s="115"/>
      <c r="J23" s="42">
        <v>3</v>
      </c>
      <c r="K23" s="42">
        <v>3</v>
      </c>
      <c r="L23" s="42">
        <v>3</v>
      </c>
      <c r="M23" s="42">
        <v>3</v>
      </c>
      <c r="N23" s="133">
        <f>SUM(J23:M23)</f>
        <v>12</v>
      </c>
      <c r="O23" s="133"/>
      <c r="P23" s="115"/>
      <c r="Q23" s="115"/>
    </row>
    <row r="24" spans="1:17" s="35" customFormat="1" ht="46.5" customHeight="1" x14ac:dyDescent="0.25">
      <c r="A24" s="87" t="s">
        <v>132</v>
      </c>
      <c r="B24" s="87"/>
      <c r="C24" s="87"/>
      <c r="D24" s="87"/>
      <c r="E24" s="87"/>
      <c r="F24" s="115" t="s">
        <v>123</v>
      </c>
      <c r="G24" s="115"/>
      <c r="H24" s="115" t="s">
        <v>44</v>
      </c>
      <c r="I24" s="115"/>
      <c r="J24" s="42">
        <v>3</v>
      </c>
      <c r="K24" s="42">
        <v>3</v>
      </c>
      <c r="L24" s="42">
        <v>3</v>
      </c>
      <c r="M24" s="42">
        <v>3</v>
      </c>
      <c r="N24" s="133">
        <f>SUM(J24:M24)</f>
        <v>12</v>
      </c>
      <c r="O24" s="133"/>
      <c r="P24" s="115"/>
      <c r="Q24" s="115"/>
    </row>
    <row r="25" spans="1:17" s="35" customFormat="1" ht="24.75" customHeight="1" x14ac:dyDescent="0.25">
      <c r="A25" s="134" t="s">
        <v>45</v>
      </c>
      <c r="B25" s="134"/>
      <c r="C25" s="134"/>
      <c r="D25" s="134"/>
      <c r="E25" s="134"/>
      <c r="F25" s="115" t="s">
        <v>46</v>
      </c>
      <c r="G25" s="115"/>
      <c r="H25" s="115"/>
      <c r="I25" s="115"/>
      <c r="J25" s="36">
        <f>+J23/J24*100</f>
        <v>100</v>
      </c>
      <c r="K25" s="36">
        <f t="shared" ref="K25:L25" si="0">+K23/K24*100</f>
        <v>100</v>
      </c>
      <c r="L25" s="36">
        <f t="shared" si="0"/>
        <v>100</v>
      </c>
      <c r="M25" s="36">
        <f>+M23/M24*100</f>
        <v>100</v>
      </c>
      <c r="N25" s="135">
        <f t="shared" ref="N25:O25" si="1">+N23/N24*100</f>
        <v>100</v>
      </c>
      <c r="O25" s="135" t="e">
        <f t="shared" si="1"/>
        <v>#DIV/0!</v>
      </c>
      <c r="P25" s="115"/>
      <c r="Q25" s="115"/>
    </row>
    <row r="26" spans="1:17" ht="18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5">
      <c r="B29" s="1"/>
      <c r="C29" s="11"/>
      <c r="D29" s="11"/>
      <c r="E29" s="11"/>
      <c r="F29" s="11"/>
      <c r="G29" s="11"/>
      <c r="H29" s="11"/>
      <c r="I29" s="11"/>
      <c r="J29" s="11"/>
      <c r="K29" s="11"/>
      <c r="L29" s="1"/>
      <c r="M29" s="1"/>
    </row>
    <row r="30" spans="1:17" ht="18.5" x14ac:dyDescent="0.25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x14ac:dyDescent="0.2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17</vt:i4>
      </vt:variant>
    </vt:vector>
  </HeadingPairs>
  <TitlesOfParts>
    <vt:vector size="26" baseType="lpstr">
      <vt:lpstr>MIR</vt:lpstr>
      <vt:lpstr>FIN</vt:lpstr>
      <vt:lpstr>PROPOSITO</vt:lpstr>
      <vt:lpstr>COMPONENTE1</vt:lpstr>
      <vt:lpstr>ACT 1.1</vt:lpstr>
      <vt:lpstr>ACT 1.2</vt:lpstr>
      <vt:lpstr>ACT 1.3</vt:lpstr>
      <vt:lpstr>ACT 1.4</vt:lpstr>
      <vt:lpstr>ACT 1.5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COMPONENTE1!Área_de_impresión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COMPONENTE1!Títulos_a_imprimir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2020-02-16T17:27:33Z</cp:lastPrinted>
  <dcterms:created xsi:type="dcterms:W3CDTF">2016-07-11T17:29:21Z</dcterms:created>
  <dcterms:modified xsi:type="dcterms:W3CDTF">2020-12-26T17:23:58Z</dcterms:modified>
</cp:coreProperties>
</file>